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Carbon\Downloads\Bak\"/>
    </mc:Choice>
  </mc:AlternateContent>
  <xr:revisionPtr revIDLastSave="0" documentId="13_ncr:1_{60C95F03-351F-41AC-B440-E48F077299EB}" xr6:coauthVersionLast="47" xr6:coauthVersionMax="47" xr10:uidLastSave="{00000000-0000-0000-0000-000000000000}"/>
  <bookViews>
    <workbookView xWindow="-28920" yWindow="-120" windowWidth="29040" windowHeight="15840" activeTab="12" xr2:uid="{FC567CBA-B504-4175-B11E-0F077835B29A}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  <sheet name="List7" sheetId="7" r:id="rId7"/>
    <sheet name="List8" sheetId="8" r:id="rId8"/>
    <sheet name="List9" sheetId="9" r:id="rId9"/>
    <sheet name="List10" sheetId="10" r:id="rId10"/>
    <sheet name="List12" sheetId="12" r:id="rId11"/>
    <sheet name="List11" sheetId="11" r:id="rId12"/>
    <sheet name="List13" sheetId="13" r:id="rId13"/>
    <sheet name="List14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12" l="1"/>
  <c r="H44" i="13"/>
  <c r="H39" i="13"/>
  <c r="H35" i="13"/>
  <c r="H31" i="13"/>
  <c r="H27" i="13"/>
  <c r="H23" i="13"/>
  <c r="H19" i="13"/>
  <c r="H15" i="13"/>
  <c r="H11" i="13"/>
  <c r="H7" i="13"/>
  <c r="H3" i="13"/>
  <c r="G44" i="13"/>
  <c r="G39" i="13"/>
  <c r="G35" i="13"/>
  <c r="G31" i="13"/>
  <c r="G27" i="13"/>
  <c r="G23" i="13"/>
  <c r="G19" i="13"/>
  <c r="G15" i="13"/>
  <c r="G7" i="13"/>
  <c r="G11" i="13"/>
  <c r="G3" i="13"/>
  <c r="F3" i="13"/>
  <c r="J3" i="13" s="1"/>
  <c r="T27" i="11"/>
  <c r="T27" i="12"/>
  <c r="G43" i="13" s="1"/>
  <c r="U27" i="10"/>
  <c r="U27" i="9"/>
  <c r="U27" i="8"/>
  <c r="U27" i="7"/>
  <c r="U27" i="6"/>
  <c r="U27" i="5"/>
  <c r="U27" i="4"/>
  <c r="U27" i="3"/>
  <c r="U27" i="2"/>
  <c r="U27" i="1"/>
  <c r="J6" i="13"/>
  <c r="J10" i="13"/>
  <c r="J14" i="13"/>
  <c r="J18" i="13"/>
  <c r="J22" i="13"/>
  <c r="J26" i="13"/>
  <c r="J30" i="13"/>
  <c r="J34" i="13"/>
  <c r="J38" i="13"/>
  <c r="J42" i="13"/>
  <c r="J46" i="13"/>
  <c r="I5" i="13"/>
  <c r="I13" i="13"/>
  <c r="I17" i="13"/>
  <c r="I21" i="13"/>
  <c r="I25" i="13"/>
  <c r="I29" i="13"/>
  <c r="I41" i="13"/>
  <c r="Q4" i="9"/>
  <c r="F47" i="13"/>
  <c r="J47" i="13" s="1"/>
  <c r="F46" i="13"/>
  <c r="F45" i="13"/>
  <c r="J45" i="13" s="1"/>
  <c r="F44" i="13"/>
  <c r="J44" i="13" s="1"/>
  <c r="E47" i="13"/>
  <c r="E46" i="13"/>
  <c r="E45" i="13"/>
  <c r="E44" i="13"/>
  <c r="E39" i="13"/>
  <c r="F42" i="13"/>
  <c r="F41" i="13"/>
  <c r="J41" i="13" s="1"/>
  <c r="F40" i="13"/>
  <c r="J40" i="13" s="1"/>
  <c r="F39" i="13"/>
  <c r="J39" i="13" s="1"/>
  <c r="E42" i="13"/>
  <c r="E41" i="13"/>
  <c r="E40" i="13"/>
  <c r="F38" i="13"/>
  <c r="F37" i="13"/>
  <c r="J37" i="13" s="1"/>
  <c r="F36" i="13"/>
  <c r="J36" i="13" s="1"/>
  <c r="F35" i="13"/>
  <c r="J35" i="13" s="1"/>
  <c r="F34" i="13"/>
  <c r="F33" i="13"/>
  <c r="J33" i="13" s="1"/>
  <c r="F32" i="13"/>
  <c r="J32" i="13" s="1"/>
  <c r="F31" i="13"/>
  <c r="J31" i="13" s="1"/>
  <c r="E34" i="13"/>
  <c r="E33" i="13"/>
  <c r="E32" i="13"/>
  <c r="E31" i="13"/>
  <c r="F30" i="13"/>
  <c r="F29" i="13"/>
  <c r="J29" i="13" s="1"/>
  <c r="F28" i="13"/>
  <c r="J28" i="13" s="1"/>
  <c r="F27" i="13"/>
  <c r="J27" i="13" s="1"/>
  <c r="E30" i="13"/>
  <c r="E29" i="13"/>
  <c r="E28" i="13"/>
  <c r="E27" i="13"/>
  <c r="F26" i="13"/>
  <c r="F25" i="13"/>
  <c r="J25" i="13" s="1"/>
  <c r="F24" i="13"/>
  <c r="J24" i="13" s="1"/>
  <c r="F23" i="13"/>
  <c r="J23" i="13" s="1"/>
  <c r="E26" i="13"/>
  <c r="E25" i="13"/>
  <c r="E24" i="13"/>
  <c r="E23" i="13"/>
  <c r="F22" i="13"/>
  <c r="F21" i="13"/>
  <c r="J21" i="13" s="1"/>
  <c r="F20" i="13"/>
  <c r="J20" i="13" s="1"/>
  <c r="F19" i="13"/>
  <c r="J19" i="13" s="1"/>
  <c r="E22" i="13"/>
  <c r="E21" i="13"/>
  <c r="E20" i="13"/>
  <c r="E19" i="13"/>
  <c r="E15" i="13"/>
  <c r="F18" i="13"/>
  <c r="F17" i="13"/>
  <c r="J17" i="13" s="1"/>
  <c r="F16" i="13"/>
  <c r="J16" i="13" s="1"/>
  <c r="F15" i="13"/>
  <c r="J15" i="13" s="1"/>
  <c r="E18" i="13"/>
  <c r="E17" i="13"/>
  <c r="E16" i="13"/>
  <c r="F14" i="13"/>
  <c r="F13" i="13"/>
  <c r="J13" i="13" s="1"/>
  <c r="F12" i="13"/>
  <c r="J12" i="13" s="1"/>
  <c r="F11" i="13"/>
  <c r="J11" i="13" s="1"/>
  <c r="E14" i="13"/>
  <c r="E13" i="13"/>
  <c r="E12" i="13"/>
  <c r="E11" i="13"/>
  <c r="F10" i="13"/>
  <c r="F9" i="13"/>
  <c r="J9" i="13" s="1"/>
  <c r="F8" i="13"/>
  <c r="J8" i="13" s="1"/>
  <c r="F7" i="13"/>
  <c r="J7" i="13" s="1"/>
  <c r="E10" i="13"/>
  <c r="E9" i="13"/>
  <c r="E8" i="13"/>
  <c r="E7" i="13"/>
  <c r="F6" i="13"/>
  <c r="F5" i="13"/>
  <c r="J5" i="13" s="1"/>
  <c r="F4" i="13"/>
  <c r="J4" i="13" s="1"/>
  <c r="E6" i="13"/>
  <c r="E5" i="13"/>
  <c r="E4" i="13"/>
  <c r="E3" i="13"/>
  <c r="D3" i="13"/>
  <c r="C3" i="13"/>
  <c r="I3" i="13" s="1"/>
  <c r="U25" i="11"/>
  <c r="V25" i="11"/>
  <c r="W25" i="11"/>
  <c r="T25" i="11"/>
  <c r="W25" i="12"/>
  <c r="F43" i="13" s="1"/>
  <c r="J43" i="13" s="1"/>
  <c r="V25" i="10"/>
  <c r="W25" i="10"/>
  <c r="X25" i="10"/>
  <c r="U25" i="10"/>
  <c r="V25" i="9"/>
  <c r="W25" i="9"/>
  <c r="X25" i="9"/>
  <c r="U25" i="9"/>
  <c r="V25" i="8"/>
  <c r="W25" i="8"/>
  <c r="X25" i="8"/>
  <c r="U25" i="8"/>
  <c r="V25" i="7"/>
  <c r="W25" i="7"/>
  <c r="X25" i="7"/>
  <c r="U25" i="7"/>
  <c r="V25" i="6"/>
  <c r="W25" i="6"/>
  <c r="X25" i="6"/>
  <c r="U25" i="6"/>
  <c r="V25" i="5"/>
  <c r="W25" i="5"/>
  <c r="X25" i="5"/>
  <c r="U25" i="5"/>
  <c r="V25" i="4"/>
  <c r="W25" i="4"/>
  <c r="X25" i="4"/>
  <c r="U25" i="4"/>
  <c r="V25" i="3"/>
  <c r="W25" i="3"/>
  <c r="X25" i="3"/>
  <c r="U25" i="3"/>
  <c r="V25" i="2"/>
  <c r="W25" i="2"/>
  <c r="X25" i="2"/>
  <c r="U25" i="2"/>
  <c r="V25" i="1"/>
  <c r="W25" i="1"/>
  <c r="X25" i="1"/>
  <c r="U25" i="1"/>
  <c r="Y20" i="10"/>
  <c r="Y16" i="10"/>
  <c r="Y12" i="10"/>
  <c r="Y8" i="10"/>
  <c r="Y20" i="5"/>
  <c r="Y16" i="5"/>
  <c r="Y12" i="5"/>
  <c r="Y8" i="5"/>
  <c r="W21" i="10"/>
  <c r="W20" i="10"/>
  <c r="W17" i="10"/>
  <c r="W16" i="10"/>
  <c r="W13" i="10"/>
  <c r="W12" i="10"/>
  <c r="W9" i="10"/>
  <c r="W8" i="10"/>
  <c r="V21" i="10"/>
  <c r="V20" i="10"/>
  <c r="V17" i="10"/>
  <c r="V16" i="10"/>
  <c r="V13" i="10"/>
  <c r="V12" i="10"/>
  <c r="V9" i="10"/>
  <c r="V8" i="10"/>
  <c r="W17" i="6"/>
  <c r="W16" i="6"/>
  <c r="W21" i="5"/>
  <c r="W20" i="5"/>
  <c r="W17" i="5"/>
  <c r="W16" i="5"/>
  <c r="W13" i="5"/>
  <c r="W12" i="5"/>
  <c r="W9" i="5"/>
  <c r="W8" i="5"/>
  <c r="V21" i="5"/>
  <c r="V20" i="5"/>
  <c r="V17" i="5"/>
  <c r="V16" i="5"/>
  <c r="V13" i="5"/>
  <c r="V12" i="5"/>
  <c r="V9" i="5"/>
  <c r="V8" i="5"/>
  <c r="W16" i="1"/>
  <c r="W17" i="1"/>
  <c r="W9" i="1"/>
  <c r="W8" i="1"/>
  <c r="X5" i="10"/>
  <c r="Y5" i="10"/>
  <c r="Z5" i="10"/>
  <c r="X4" i="10"/>
  <c r="Y4" i="10"/>
  <c r="Z4" i="10"/>
  <c r="W5" i="10"/>
  <c r="W4" i="10"/>
  <c r="Y5" i="9"/>
  <c r="X4" i="9"/>
  <c r="Y4" i="9"/>
  <c r="Z4" i="9"/>
  <c r="W5" i="9"/>
  <c r="W4" i="9"/>
  <c r="X4" i="8"/>
  <c r="Y4" i="8"/>
  <c r="Z4" i="8"/>
  <c r="W5" i="8"/>
  <c r="W4" i="8"/>
  <c r="Z5" i="7"/>
  <c r="X4" i="7"/>
  <c r="Y4" i="7"/>
  <c r="Z4" i="7"/>
  <c r="W4" i="7"/>
  <c r="O20" i="13" s="1"/>
  <c r="Y5" i="6"/>
  <c r="Z5" i="6"/>
  <c r="X4" i="6"/>
  <c r="Y4" i="6"/>
  <c r="Z4" i="6"/>
  <c r="W4" i="6"/>
  <c r="X5" i="5"/>
  <c r="Y5" i="5"/>
  <c r="Z5" i="5"/>
  <c r="X4" i="5"/>
  <c r="Y4" i="5"/>
  <c r="Z4" i="5"/>
  <c r="W5" i="5"/>
  <c r="W4" i="5"/>
  <c r="X4" i="4"/>
  <c r="Y4" i="4"/>
  <c r="Z4" i="4"/>
  <c r="W4" i="4"/>
  <c r="Z5" i="3"/>
  <c r="X4" i="3"/>
  <c r="Y4" i="3"/>
  <c r="Z4" i="3"/>
  <c r="W5" i="3"/>
  <c r="W4" i="3"/>
  <c r="X5" i="2"/>
  <c r="Y5" i="2"/>
  <c r="Z5" i="2"/>
  <c r="X4" i="2"/>
  <c r="Y4" i="2"/>
  <c r="Z4" i="2"/>
  <c r="W4" i="2"/>
  <c r="O34" i="13" s="1"/>
  <c r="Y5" i="1"/>
  <c r="Y4" i="1"/>
  <c r="Z4" i="1"/>
  <c r="X4" i="1"/>
  <c r="W5" i="1"/>
  <c r="W4" i="1"/>
  <c r="N181" i="8"/>
  <c r="O181" i="8"/>
  <c r="P181" i="8"/>
  <c r="Q181" i="8"/>
  <c r="S181" i="8" s="1"/>
  <c r="R181" i="8"/>
  <c r="N170" i="8"/>
  <c r="O170" i="8"/>
  <c r="P170" i="8"/>
  <c r="Q170" i="8"/>
  <c r="S170" i="8" s="1"/>
  <c r="R170" i="8"/>
  <c r="N171" i="8"/>
  <c r="O171" i="8"/>
  <c r="S171" i="8" s="1"/>
  <c r="P171" i="8"/>
  <c r="Q171" i="8"/>
  <c r="R171" i="8"/>
  <c r="N172" i="8"/>
  <c r="O172" i="8"/>
  <c r="P172" i="8"/>
  <c r="Q172" i="8"/>
  <c r="S172" i="8" s="1"/>
  <c r="R172" i="8"/>
  <c r="N173" i="8"/>
  <c r="O173" i="8"/>
  <c r="P173" i="8"/>
  <c r="Q173" i="8"/>
  <c r="R173" i="8"/>
  <c r="S173" i="8"/>
  <c r="N174" i="8"/>
  <c r="O174" i="8"/>
  <c r="P174" i="8"/>
  <c r="Q174" i="8"/>
  <c r="S174" i="8" s="1"/>
  <c r="R174" i="8"/>
  <c r="N175" i="8"/>
  <c r="O175" i="8"/>
  <c r="P175" i="8"/>
  <c r="Q175" i="8"/>
  <c r="R175" i="8"/>
  <c r="S175" i="8"/>
  <c r="N176" i="8"/>
  <c r="O176" i="8"/>
  <c r="P176" i="8"/>
  <c r="Q176" i="8"/>
  <c r="S176" i="8" s="1"/>
  <c r="R176" i="8"/>
  <c r="N177" i="8"/>
  <c r="O177" i="8"/>
  <c r="P177" i="8"/>
  <c r="Q177" i="8"/>
  <c r="R177" i="8"/>
  <c r="S177" i="8"/>
  <c r="N178" i="8"/>
  <c r="O178" i="8"/>
  <c r="P178" i="8"/>
  <c r="Q178" i="8"/>
  <c r="S178" i="8" s="1"/>
  <c r="R178" i="8"/>
  <c r="N179" i="8"/>
  <c r="O179" i="8"/>
  <c r="P179" i="8"/>
  <c r="Q179" i="8"/>
  <c r="R179" i="8"/>
  <c r="S179" i="8"/>
  <c r="N180" i="8"/>
  <c r="O180" i="8"/>
  <c r="P180" i="8"/>
  <c r="Q180" i="8"/>
  <c r="S180" i="8" s="1"/>
  <c r="R180" i="8"/>
  <c r="N193" i="7"/>
  <c r="O193" i="7"/>
  <c r="P193" i="7"/>
  <c r="Q193" i="7"/>
  <c r="R193" i="7"/>
  <c r="S193" i="7"/>
  <c r="N194" i="7"/>
  <c r="O194" i="7"/>
  <c r="P194" i="7"/>
  <c r="Q194" i="7"/>
  <c r="S194" i="7" s="1"/>
  <c r="R194" i="7"/>
  <c r="N195" i="7"/>
  <c r="O195" i="7"/>
  <c r="P195" i="7"/>
  <c r="Q195" i="7"/>
  <c r="S195" i="7" s="1"/>
  <c r="R195" i="7"/>
  <c r="N196" i="7"/>
  <c r="O196" i="7"/>
  <c r="P196" i="7"/>
  <c r="Q196" i="7"/>
  <c r="S196" i="7" s="1"/>
  <c r="R196" i="7"/>
  <c r="N197" i="7"/>
  <c r="O197" i="7"/>
  <c r="P197" i="7"/>
  <c r="Q197" i="7"/>
  <c r="R197" i="7"/>
  <c r="S197" i="7"/>
  <c r="N198" i="7"/>
  <c r="O198" i="7"/>
  <c r="P198" i="7"/>
  <c r="Q198" i="7"/>
  <c r="S198" i="7" s="1"/>
  <c r="R198" i="7"/>
  <c r="N199" i="7"/>
  <c r="O199" i="7"/>
  <c r="P199" i="7"/>
  <c r="Q199" i="7"/>
  <c r="R199" i="7"/>
  <c r="S199" i="7"/>
  <c r="N200" i="7"/>
  <c r="O200" i="7"/>
  <c r="P200" i="7"/>
  <c r="Q200" i="7"/>
  <c r="S200" i="7" s="1"/>
  <c r="R200" i="7"/>
  <c r="N201" i="7"/>
  <c r="O201" i="7"/>
  <c r="P201" i="7"/>
  <c r="Q201" i="7"/>
  <c r="R201" i="7"/>
  <c r="S201" i="7"/>
  <c r="N202" i="7"/>
  <c r="O202" i="7"/>
  <c r="P202" i="7"/>
  <c r="Q202" i="7"/>
  <c r="S202" i="7" s="1"/>
  <c r="R202" i="7"/>
  <c r="N203" i="7"/>
  <c r="O203" i="7"/>
  <c r="P203" i="7"/>
  <c r="Q203" i="7"/>
  <c r="R203" i="7"/>
  <c r="S203" i="7"/>
  <c r="N204" i="7"/>
  <c r="O204" i="7"/>
  <c r="P204" i="7"/>
  <c r="Q204" i="7"/>
  <c r="S204" i="7" s="1"/>
  <c r="R204" i="7"/>
  <c r="N205" i="7"/>
  <c r="O205" i="7"/>
  <c r="P205" i="7"/>
  <c r="Q205" i="7"/>
  <c r="R205" i="7"/>
  <c r="S205" i="7"/>
  <c r="N206" i="7"/>
  <c r="O206" i="7"/>
  <c r="P206" i="7"/>
  <c r="Q206" i="7"/>
  <c r="S206" i="7" s="1"/>
  <c r="R206" i="7"/>
  <c r="N166" i="6"/>
  <c r="S166" i="6" s="1"/>
  <c r="O166" i="6"/>
  <c r="P166" i="6"/>
  <c r="Q166" i="6"/>
  <c r="R166" i="6"/>
  <c r="N167" i="6"/>
  <c r="O167" i="6"/>
  <c r="P167" i="6"/>
  <c r="S167" i="6" s="1"/>
  <c r="Q167" i="6"/>
  <c r="R167" i="6"/>
  <c r="N168" i="6"/>
  <c r="S168" i="6" s="1"/>
  <c r="O168" i="6"/>
  <c r="P168" i="6"/>
  <c r="Q168" i="6"/>
  <c r="R168" i="6"/>
  <c r="N169" i="6"/>
  <c r="O169" i="6"/>
  <c r="P169" i="6"/>
  <c r="S169" i="6" s="1"/>
  <c r="Q169" i="6"/>
  <c r="R169" i="6"/>
  <c r="N170" i="6"/>
  <c r="S170" i="6" s="1"/>
  <c r="O170" i="6"/>
  <c r="P170" i="6"/>
  <c r="Q170" i="6"/>
  <c r="R170" i="6"/>
  <c r="N171" i="6"/>
  <c r="O171" i="6"/>
  <c r="S171" i="6" s="1"/>
  <c r="P171" i="6"/>
  <c r="Q171" i="6"/>
  <c r="R171" i="6"/>
  <c r="N172" i="6"/>
  <c r="S172" i="6" s="1"/>
  <c r="O172" i="6"/>
  <c r="P172" i="6"/>
  <c r="Q172" i="6"/>
  <c r="R172" i="6"/>
  <c r="N173" i="6"/>
  <c r="O173" i="6"/>
  <c r="P173" i="6"/>
  <c r="S173" i="6" s="1"/>
  <c r="Q173" i="6"/>
  <c r="R173" i="6"/>
  <c r="N174" i="6"/>
  <c r="S174" i="6" s="1"/>
  <c r="O174" i="6"/>
  <c r="P174" i="6"/>
  <c r="Q174" i="6"/>
  <c r="R174" i="6"/>
  <c r="N175" i="6"/>
  <c r="O175" i="6"/>
  <c r="S175" i="6" s="1"/>
  <c r="P175" i="6"/>
  <c r="Q175" i="6"/>
  <c r="R175" i="6"/>
  <c r="N176" i="6"/>
  <c r="S176" i="6" s="1"/>
  <c r="O176" i="6"/>
  <c r="P176" i="6"/>
  <c r="Q176" i="6"/>
  <c r="R176" i="6"/>
  <c r="N177" i="6"/>
  <c r="O177" i="6"/>
  <c r="S177" i="6" s="1"/>
  <c r="P177" i="6"/>
  <c r="Q177" i="6"/>
  <c r="R177" i="6"/>
  <c r="N178" i="6"/>
  <c r="S178" i="6" s="1"/>
  <c r="O178" i="6"/>
  <c r="P178" i="6"/>
  <c r="Q178" i="6"/>
  <c r="R178" i="6"/>
  <c r="N179" i="6"/>
  <c r="O179" i="6"/>
  <c r="P179" i="6"/>
  <c r="S179" i="6" s="1"/>
  <c r="Q179" i="6"/>
  <c r="R179" i="6"/>
  <c r="N140" i="5"/>
  <c r="O140" i="5"/>
  <c r="P140" i="5"/>
  <c r="Q140" i="5"/>
  <c r="S140" i="5" s="1"/>
  <c r="R140" i="5"/>
  <c r="N141" i="5"/>
  <c r="O141" i="5"/>
  <c r="S141" i="5" s="1"/>
  <c r="P141" i="5"/>
  <c r="Q141" i="5"/>
  <c r="R141" i="5"/>
  <c r="N142" i="5"/>
  <c r="O142" i="5"/>
  <c r="P142" i="5"/>
  <c r="Q142" i="5"/>
  <c r="S142" i="5" s="1"/>
  <c r="R142" i="5"/>
  <c r="N143" i="5"/>
  <c r="O143" i="5"/>
  <c r="P143" i="5"/>
  <c r="Q143" i="5"/>
  <c r="R143" i="5"/>
  <c r="S143" i="5"/>
  <c r="N144" i="5"/>
  <c r="O144" i="5"/>
  <c r="P144" i="5"/>
  <c r="Q144" i="5"/>
  <c r="S144" i="5" s="1"/>
  <c r="R144" i="5"/>
  <c r="N145" i="5"/>
  <c r="O145" i="5"/>
  <c r="P145" i="5"/>
  <c r="Q145" i="5"/>
  <c r="R145" i="5"/>
  <c r="S145" i="5"/>
  <c r="N146" i="5"/>
  <c r="O146" i="5"/>
  <c r="P146" i="5"/>
  <c r="Q146" i="5"/>
  <c r="S146" i="5" s="1"/>
  <c r="R146" i="5"/>
  <c r="N147" i="5"/>
  <c r="O147" i="5"/>
  <c r="P147" i="5"/>
  <c r="Q147" i="5"/>
  <c r="R147" i="5"/>
  <c r="S147" i="5"/>
  <c r="N148" i="5"/>
  <c r="O148" i="5"/>
  <c r="P148" i="5"/>
  <c r="Q148" i="5"/>
  <c r="S148" i="5" s="1"/>
  <c r="R148" i="5"/>
  <c r="N149" i="5"/>
  <c r="O149" i="5"/>
  <c r="P149" i="5"/>
  <c r="Q149" i="5"/>
  <c r="R149" i="5"/>
  <c r="S149" i="5"/>
  <c r="N150" i="5"/>
  <c r="O150" i="5"/>
  <c r="P150" i="5"/>
  <c r="Q150" i="5"/>
  <c r="S150" i="5" s="1"/>
  <c r="R150" i="5"/>
  <c r="N151" i="5"/>
  <c r="O151" i="5"/>
  <c r="S151" i="5" s="1"/>
  <c r="P151" i="5"/>
  <c r="Q151" i="5"/>
  <c r="R151" i="5"/>
  <c r="N152" i="5"/>
  <c r="O152" i="5"/>
  <c r="P152" i="5"/>
  <c r="Q152" i="5"/>
  <c r="S152" i="5" s="1"/>
  <c r="R152" i="5"/>
  <c r="N153" i="5"/>
  <c r="O153" i="5"/>
  <c r="S153" i="5" s="1"/>
  <c r="P153" i="5"/>
  <c r="Q153" i="5"/>
  <c r="R153" i="5"/>
  <c r="N128" i="4"/>
  <c r="O128" i="4"/>
  <c r="P128" i="4"/>
  <c r="S128" i="4" s="1"/>
  <c r="Q128" i="4"/>
  <c r="R128" i="4"/>
  <c r="N129" i="4"/>
  <c r="O129" i="4"/>
  <c r="P129" i="4"/>
  <c r="Q129" i="4"/>
  <c r="R129" i="4"/>
  <c r="S129" i="4"/>
  <c r="N130" i="4"/>
  <c r="O130" i="4"/>
  <c r="P130" i="4"/>
  <c r="S130" i="4" s="1"/>
  <c r="Q130" i="4"/>
  <c r="R130" i="4"/>
  <c r="N131" i="4"/>
  <c r="O131" i="4"/>
  <c r="P131" i="4"/>
  <c r="Q131" i="4"/>
  <c r="R131" i="4"/>
  <c r="S131" i="4"/>
  <c r="N132" i="4"/>
  <c r="O132" i="4"/>
  <c r="P132" i="4"/>
  <c r="S132" i="4" s="1"/>
  <c r="Q132" i="4"/>
  <c r="R132" i="4"/>
  <c r="N133" i="4"/>
  <c r="O133" i="4"/>
  <c r="P133" i="4"/>
  <c r="Q133" i="4"/>
  <c r="R133" i="4"/>
  <c r="S133" i="4"/>
  <c r="N134" i="4"/>
  <c r="O134" i="4"/>
  <c r="P134" i="4"/>
  <c r="S134" i="4" s="1"/>
  <c r="Q134" i="4"/>
  <c r="R134" i="4"/>
  <c r="N135" i="4"/>
  <c r="O135" i="4"/>
  <c r="P135" i="4"/>
  <c r="Q135" i="4"/>
  <c r="R135" i="4"/>
  <c r="S135" i="4"/>
  <c r="N136" i="4"/>
  <c r="O136" i="4"/>
  <c r="P136" i="4"/>
  <c r="S136" i="4" s="1"/>
  <c r="Q136" i="4"/>
  <c r="R136" i="4"/>
  <c r="N137" i="4"/>
  <c r="O137" i="4"/>
  <c r="S137" i="4" s="1"/>
  <c r="P137" i="4"/>
  <c r="Q137" i="4"/>
  <c r="R137" i="4"/>
  <c r="N138" i="4"/>
  <c r="O138" i="4"/>
  <c r="P138" i="4"/>
  <c r="S138" i="4" s="1"/>
  <c r="Q138" i="4"/>
  <c r="R138" i="4"/>
  <c r="N139" i="4"/>
  <c r="O139" i="4"/>
  <c r="S139" i="4" s="1"/>
  <c r="P139" i="4"/>
  <c r="Q139" i="4"/>
  <c r="R139" i="4"/>
  <c r="N140" i="4"/>
  <c r="O140" i="4"/>
  <c r="P140" i="4"/>
  <c r="S140" i="4" s="1"/>
  <c r="Q140" i="4"/>
  <c r="R140" i="4"/>
  <c r="N141" i="4"/>
  <c r="O141" i="4"/>
  <c r="P141" i="4"/>
  <c r="Q141" i="4"/>
  <c r="R141" i="4"/>
  <c r="S141" i="4"/>
  <c r="N142" i="4"/>
  <c r="O142" i="4"/>
  <c r="P142" i="4"/>
  <c r="S142" i="4" s="1"/>
  <c r="Q142" i="4"/>
  <c r="R142" i="4"/>
  <c r="N143" i="4"/>
  <c r="O143" i="4"/>
  <c r="P143" i="4"/>
  <c r="Q143" i="4"/>
  <c r="R143" i="4"/>
  <c r="S143" i="4"/>
  <c r="N144" i="4"/>
  <c r="O144" i="4"/>
  <c r="P144" i="4"/>
  <c r="S144" i="4" s="1"/>
  <c r="Q144" i="4"/>
  <c r="R144" i="4"/>
  <c r="N145" i="4"/>
  <c r="O145" i="4"/>
  <c r="P145" i="4"/>
  <c r="Q145" i="4"/>
  <c r="R145" i="4"/>
  <c r="S145" i="4"/>
  <c r="N146" i="4"/>
  <c r="O146" i="4"/>
  <c r="P146" i="4"/>
  <c r="S146" i="4" s="1"/>
  <c r="Q146" i="4"/>
  <c r="R146" i="4"/>
  <c r="N107" i="3"/>
  <c r="O107" i="3"/>
  <c r="P107" i="3"/>
  <c r="Q107" i="3"/>
  <c r="S107" i="3" s="1"/>
  <c r="R107" i="3"/>
  <c r="N108" i="3"/>
  <c r="O108" i="3"/>
  <c r="P108" i="3"/>
  <c r="Q108" i="3"/>
  <c r="R108" i="3"/>
  <c r="S108" i="3"/>
  <c r="N109" i="3"/>
  <c r="O109" i="3"/>
  <c r="P109" i="3"/>
  <c r="Q109" i="3"/>
  <c r="S109" i="3" s="1"/>
  <c r="R109" i="3"/>
  <c r="N110" i="3"/>
  <c r="O110" i="3"/>
  <c r="P110" i="3"/>
  <c r="Q110" i="3"/>
  <c r="R110" i="3"/>
  <c r="S110" i="3"/>
  <c r="N111" i="3"/>
  <c r="O111" i="3"/>
  <c r="P111" i="3"/>
  <c r="Q111" i="3"/>
  <c r="S111" i="3" s="1"/>
  <c r="R111" i="3"/>
  <c r="N112" i="3"/>
  <c r="O112" i="3"/>
  <c r="P112" i="3"/>
  <c r="Q112" i="3"/>
  <c r="R112" i="3"/>
  <c r="S112" i="3"/>
  <c r="N113" i="3"/>
  <c r="O113" i="3"/>
  <c r="P113" i="3"/>
  <c r="Q113" i="3"/>
  <c r="S113" i="3" s="1"/>
  <c r="R113" i="3"/>
  <c r="N114" i="3"/>
  <c r="O114" i="3"/>
  <c r="P114" i="3"/>
  <c r="Q114" i="3"/>
  <c r="R114" i="3"/>
  <c r="S114" i="3"/>
  <c r="N115" i="3"/>
  <c r="O115" i="3"/>
  <c r="P115" i="3"/>
  <c r="Q115" i="3"/>
  <c r="S115" i="3" s="1"/>
  <c r="R115" i="3"/>
  <c r="N116" i="3"/>
  <c r="O116" i="3"/>
  <c r="P116" i="3"/>
  <c r="Q116" i="3"/>
  <c r="R116" i="3"/>
  <c r="S116" i="3"/>
  <c r="N117" i="3"/>
  <c r="O117" i="3"/>
  <c r="P117" i="3"/>
  <c r="Q117" i="3"/>
  <c r="S117" i="3" s="1"/>
  <c r="R117" i="3"/>
  <c r="N118" i="3"/>
  <c r="O118" i="3"/>
  <c r="P118" i="3"/>
  <c r="Q118" i="3"/>
  <c r="R118" i="3"/>
  <c r="S118" i="3"/>
  <c r="N108" i="2"/>
  <c r="O108" i="2"/>
  <c r="P108" i="2"/>
  <c r="S108" i="2" s="1"/>
  <c r="Q108" i="2"/>
  <c r="R108" i="2"/>
  <c r="N109" i="2"/>
  <c r="O109" i="2"/>
  <c r="P109" i="2"/>
  <c r="Q109" i="2"/>
  <c r="R109" i="2"/>
  <c r="S109" i="2"/>
  <c r="N110" i="2"/>
  <c r="O110" i="2"/>
  <c r="P110" i="2"/>
  <c r="S110" i="2" s="1"/>
  <c r="Q110" i="2"/>
  <c r="R110" i="2"/>
  <c r="N111" i="2"/>
  <c r="O111" i="2"/>
  <c r="P111" i="2"/>
  <c r="Q111" i="2"/>
  <c r="R111" i="2"/>
  <c r="S111" i="2"/>
  <c r="N112" i="2"/>
  <c r="O112" i="2"/>
  <c r="P112" i="2"/>
  <c r="S112" i="2" s="1"/>
  <c r="Q112" i="2"/>
  <c r="R112" i="2"/>
  <c r="N113" i="2"/>
  <c r="O113" i="2"/>
  <c r="S113" i="2" s="1"/>
  <c r="P113" i="2"/>
  <c r="Q113" i="2"/>
  <c r="R113" i="2"/>
  <c r="N114" i="2"/>
  <c r="O114" i="2"/>
  <c r="P114" i="2"/>
  <c r="S114" i="2" s="1"/>
  <c r="Q114" i="2"/>
  <c r="R114" i="2"/>
  <c r="N115" i="2"/>
  <c r="O115" i="2"/>
  <c r="S115" i="2" s="1"/>
  <c r="P115" i="2"/>
  <c r="Q115" i="2"/>
  <c r="R115" i="2"/>
  <c r="N116" i="2"/>
  <c r="O116" i="2"/>
  <c r="P116" i="2"/>
  <c r="S116" i="2" s="1"/>
  <c r="Q116" i="2"/>
  <c r="R116" i="2"/>
  <c r="N117" i="2"/>
  <c r="O117" i="2"/>
  <c r="P117" i="2"/>
  <c r="Q117" i="2"/>
  <c r="R117" i="2"/>
  <c r="S117" i="2"/>
  <c r="N118" i="2"/>
  <c r="S118" i="2" s="1"/>
  <c r="O118" i="2"/>
  <c r="P118" i="2"/>
  <c r="Q118" i="2"/>
  <c r="R118" i="2"/>
  <c r="N119" i="2"/>
  <c r="O119" i="2"/>
  <c r="P119" i="2"/>
  <c r="Q119" i="2"/>
  <c r="R119" i="2"/>
  <c r="S119" i="2"/>
  <c r="N120" i="2"/>
  <c r="S120" i="2" s="1"/>
  <c r="O120" i="2"/>
  <c r="P120" i="2"/>
  <c r="Q120" i="2"/>
  <c r="R120" i="2"/>
  <c r="N121" i="2"/>
  <c r="O121" i="2"/>
  <c r="P121" i="2"/>
  <c r="Q121" i="2"/>
  <c r="R121" i="2"/>
  <c r="S121" i="2"/>
  <c r="N122" i="2"/>
  <c r="O122" i="2"/>
  <c r="P122" i="2"/>
  <c r="S122" i="2" s="1"/>
  <c r="Q122" i="2"/>
  <c r="R122" i="2"/>
  <c r="N123" i="2"/>
  <c r="O123" i="2"/>
  <c r="P123" i="2"/>
  <c r="Q123" i="2"/>
  <c r="R123" i="2"/>
  <c r="S123" i="2"/>
  <c r="N124" i="2"/>
  <c r="S124" i="2" s="1"/>
  <c r="O124" i="2"/>
  <c r="P124" i="2"/>
  <c r="Q124" i="2"/>
  <c r="R124" i="2"/>
  <c r="N125" i="2"/>
  <c r="O125" i="2"/>
  <c r="P125" i="2"/>
  <c r="Q125" i="2"/>
  <c r="R125" i="2"/>
  <c r="S125" i="2"/>
  <c r="N126" i="2"/>
  <c r="S126" i="2" s="1"/>
  <c r="O126" i="2"/>
  <c r="P126" i="2"/>
  <c r="Q126" i="2"/>
  <c r="R126" i="2"/>
  <c r="N127" i="2"/>
  <c r="O127" i="2"/>
  <c r="P127" i="2"/>
  <c r="Q127" i="2"/>
  <c r="R127" i="2"/>
  <c r="S127" i="2"/>
  <c r="N128" i="2"/>
  <c r="S128" i="2" s="1"/>
  <c r="O128" i="2"/>
  <c r="P128" i="2"/>
  <c r="Q128" i="2"/>
  <c r="R128" i="2"/>
  <c r="N129" i="2"/>
  <c r="O129" i="2"/>
  <c r="S129" i="2" s="1"/>
  <c r="P129" i="2"/>
  <c r="Q129" i="2"/>
  <c r="R129" i="2"/>
  <c r="N130" i="2"/>
  <c r="S130" i="2" s="1"/>
  <c r="O130" i="2"/>
  <c r="P130" i="2"/>
  <c r="Q130" i="2"/>
  <c r="R130" i="2"/>
  <c r="N122" i="1"/>
  <c r="S122" i="1" s="1"/>
  <c r="O122" i="1"/>
  <c r="P122" i="1"/>
  <c r="Q122" i="1"/>
  <c r="R122" i="1"/>
  <c r="N123" i="1"/>
  <c r="S123" i="1" s="1"/>
  <c r="O123" i="1"/>
  <c r="P123" i="1"/>
  <c r="Q123" i="1"/>
  <c r="R123" i="1"/>
  <c r="N124" i="1"/>
  <c r="O124" i="1"/>
  <c r="P124" i="1"/>
  <c r="S124" i="1" s="1"/>
  <c r="Q124" i="1"/>
  <c r="R124" i="1"/>
  <c r="N125" i="1"/>
  <c r="S125" i="1" s="1"/>
  <c r="O125" i="1"/>
  <c r="P125" i="1"/>
  <c r="Q125" i="1"/>
  <c r="R125" i="1"/>
  <c r="N126" i="1"/>
  <c r="O126" i="1"/>
  <c r="P126" i="1"/>
  <c r="S126" i="1" s="1"/>
  <c r="Q126" i="1"/>
  <c r="R126" i="1"/>
  <c r="N127" i="1"/>
  <c r="S127" i="1" s="1"/>
  <c r="O127" i="1"/>
  <c r="P127" i="1"/>
  <c r="Q127" i="1"/>
  <c r="R127" i="1"/>
  <c r="N128" i="1"/>
  <c r="O128" i="1"/>
  <c r="P128" i="1"/>
  <c r="S128" i="1" s="1"/>
  <c r="Q128" i="1"/>
  <c r="R128" i="1"/>
  <c r="N129" i="1"/>
  <c r="S129" i="1" s="1"/>
  <c r="O129" i="1"/>
  <c r="P129" i="1"/>
  <c r="Q129" i="1"/>
  <c r="R129" i="1"/>
  <c r="N130" i="1"/>
  <c r="O130" i="1"/>
  <c r="P130" i="1"/>
  <c r="S130" i="1" s="1"/>
  <c r="Q130" i="1"/>
  <c r="R130" i="1"/>
  <c r="N131" i="1"/>
  <c r="S131" i="1" s="1"/>
  <c r="O131" i="1"/>
  <c r="P131" i="1"/>
  <c r="Q131" i="1"/>
  <c r="R131" i="1"/>
  <c r="N132" i="1"/>
  <c r="O132" i="1"/>
  <c r="P132" i="1"/>
  <c r="S132" i="1" s="1"/>
  <c r="Q132" i="1"/>
  <c r="R132" i="1"/>
  <c r="N133" i="1"/>
  <c r="S133" i="1" s="1"/>
  <c r="O133" i="1"/>
  <c r="P133" i="1"/>
  <c r="Q133" i="1"/>
  <c r="R133" i="1"/>
  <c r="N134" i="1"/>
  <c r="O134" i="1"/>
  <c r="P134" i="1"/>
  <c r="S134" i="1" s="1"/>
  <c r="Q134" i="1"/>
  <c r="R134" i="1"/>
  <c r="N135" i="1"/>
  <c r="S135" i="1" s="1"/>
  <c r="O135" i="1"/>
  <c r="P135" i="1"/>
  <c r="Q135" i="1"/>
  <c r="R135" i="1"/>
  <c r="N136" i="1"/>
  <c r="O136" i="1"/>
  <c r="P136" i="1"/>
  <c r="S136" i="1" s="1"/>
  <c r="Q136" i="1"/>
  <c r="R136" i="1"/>
  <c r="N137" i="1"/>
  <c r="S137" i="1" s="1"/>
  <c r="O137" i="1"/>
  <c r="P137" i="1"/>
  <c r="Q137" i="1"/>
  <c r="R137" i="1"/>
  <c r="N121" i="10"/>
  <c r="O121" i="10"/>
  <c r="P121" i="10"/>
  <c r="S121" i="10" s="1"/>
  <c r="Q121" i="10"/>
  <c r="R121" i="10"/>
  <c r="N122" i="10"/>
  <c r="O122" i="10"/>
  <c r="P122" i="10"/>
  <c r="Q122" i="10"/>
  <c r="R122" i="10"/>
  <c r="S122" i="10"/>
  <c r="N123" i="10"/>
  <c r="O123" i="10"/>
  <c r="P123" i="10"/>
  <c r="S123" i="10" s="1"/>
  <c r="Q123" i="10"/>
  <c r="R123" i="10"/>
  <c r="N124" i="10"/>
  <c r="O124" i="10"/>
  <c r="P124" i="10"/>
  <c r="Q124" i="10"/>
  <c r="R124" i="10"/>
  <c r="S124" i="10"/>
  <c r="N125" i="10"/>
  <c r="O125" i="10"/>
  <c r="P125" i="10"/>
  <c r="S125" i="10" s="1"/>
  <c r="Q125" i="10"/>
  <c r="R125" i="10"/>
  <c r="N126" i="10"/>
  <c r="O126" i="10"/>
  <c r="P126" i="10"/>
  <c r="Q126" i="10"/>
  <c r="R126" i="10"/>
  <c r="S126" i="10"/>
  <c r="N127" i="10"/>
  <c r="O127" i="10"/>
  <c r="P127" i="10"/>
  <c r="S127" i="10" s="1"/>
  <c r="Q127" i="10"/>
  <c r="R127" i="10"/>
  <c r="N128" i="10"/>
  <c r="O128" i="10"/>
  <c r="S128" i="10" s="1"/>
  <c r="P128" i="10"/>
  <c r="Q128" i="10"/>
  <c r="R128" i="10"/>
  <c r="N129" i="10"/>
  <c r="O129" i="10"/>
  <c r="P129" i="10"/>
  <c r="S129" i="10" s="1"/>
  <c r="Q129" i="10"/>
  <c r="R129" i="10"/>
  <c r="N130" i="10"/>
  <c r="O130" i="10"/>
  <c r="P130" i="10"/>
  <c r="Q130" i="10"/>
  <c r="R130" i="10"/>
  <c r="S130" i="10"/>
  <c r="N131" i="10"/>
  <c r="O131" i="10"/>
  <c r="P131" i="10"/>
  <c r="S131" i="10" s="1"/>
  <c r="Q131" i="10"/>
  <c r="R131" i="10"/>
  <c r="N132" i="10"/>
  <c r="O132" i="10"/>
  <c r="P132" i="10"/>
  <c r="Q132" i="10"/>
  <c r="R132" i="10"/>
  <c r="S132" i="10"/>
  <c r="N133" i="10"/>
  <c r="O133" i="10"/>
  <c r="P133" i="10"/>
  <c r="S133" i="10" s="1"/>
  <c r="Q133" i="10"/>
  <c r="R133" i="10"/>
  <c r="N134" i="10"/>
  <c r="O134" i="10"/>
  <c r="P134" i="10"/>
  <c r="Q134" i="10"/>
  <c r="R134" i="10"/>
  <c r="S134" i="10"/>
  <c r="N135" i="10"/>
  <c r="O135" i="10"/>
  <c r="P135" i="10"/>
  <c r="S135" i="10" s="1"/>
  <c r="Q135" i="10"/>
  <c r="R135" i="10"/>
  <c r="N136" i="10"/>
  <c r="O136" i="10"/>
  <c r="P136" i="10"/>
  <c r="Q136" i="10"/>
  <c r="R136" i="10"/>
  <c r="S136" i="10"/>
  <c r="N137" i="10"/>
  <c r="O137" i="10"/>
  <c r="P137" i="10"/>
  <c r="S137" i="10" s="1"/>
  <c r="Q137" i="10"/>
  <c r="R137" i="10"/>
  <c r="N138" i="10"/>
  <c r="O138" i="10"/>
  <c r="P138" i="10"/>
  <c r="Q138" i="10"/>
  <c r="R138" i="10"/>
  <c r="S138" i="10"/>
  <c r="N139" i="10"/>
  <c r="O139" i="10"/>
  <c r="P139" i="10"/>
  <c r="S139" i="10" s="1"/>
  <c r="Q139" i="10"/>
  <c r="R139" i="10"/>
  <c r="N140" i="10"/>
  <c r="O140" i="10"/>
  <c r="P140" i="10"/>
  <c r="Q140" i="10"/>
  <c r="R140" i="10"/>
  <c r="S140" i="10"/>
  <c r="N141" i="10"/>
  <c r="S141" i="10" s="1"/>
  <c r="O141" i="10"/>
  <c r="P141" i="10"/>
  <c r="Q141" i="10"/>
  <c r="R141" i="10"/>
  <c r="N142" i="10"/>
  <c r="O142" i="10"/>
  <c r="P142" i="10"/>
  <c r="Q142" i="10"/>
  <c r="R142" i="10"/>
  <c r="S142" i="10"/>
  <c r="N143" i="10"/>
  <c r="S143" i="10" s="1"/>
  <c r="O143" i="10"/>
  <c r="P143" i="10"/>
  <c r="Q143" i="10"/>
  <c r="R143" i="10"/>
  <c r="N144" i="10"/>
  <c r="O144" i="10"/>
  <c r="P144" i="10"/>
  <c r="Q144" i="10"/>
  <c r="R144" i="10"/>
  <c r="S144" i="10"/>
  <c r="N147" i="9"/>
  <c r="O147" i="9"/>
  <c r="P147" i="9"/>
  <c r="Q147" i="9"/>
  <c r="S147" i="9" s="1"/>
  <c r="R147" i="9"/>
  <c r="N148" i="9"/>
  <c r="O148" i="9"/>
  <c r="P148" i="9"/>
  <c r="S148" i="9" s="1"/>
  <c r="Q148" i="9"/>
  <c r="R148" i="9"/>
  <c r="N149" i="9"/>
  <c r="O149" i="9"/>
  <c r="P149" i="9"/>
  <c r="Q149" i="9"/>
  <c r="R149" i="9"/>
  <c r="N150" i="9"/>
  <c r="O150" i="9"/>
  <c r="P150" i="9"/>
  <c r="S150" i="9" s="1"/>
  <c r="Q150" i="9"/>
  <c r="R150" i="9"/>
  <c r="N151" i="9"/>
  <c r="O151" i="9"/>
  <c r="P151" i="9"/>
  <c r="Q151" i="9"/>
  <c r="R151" i="9"/>
  <c r="N152" i="9"/>
  <c r="S152" i="9" s="1"/>
  <c r="O152" i="9"/>
  <c r="P152" i="9"/>
  <c r="Q152" i="9"/>
  <c r="R152" i="9"/>
  <c r="N153" i="9"/>
  <c r="O153" i="9"/>
  <c r="P153" i="9"/>
  <c r="Q153" i="9"/>
  <c r="R153" i="9"/>
  <c r="N154" i="9"/>
  <c r="O154" i="9"/>
  <c r="P154" i="9"/>
  <c r="Q154" i="9"/>
  <c r="R154" i="9"/>
  <c r="S154" i="9"/>
  <c r="N155" i="9"/>
  <c r="O155" i="9"/>
  <c r="P155" i="9"/>
  <c r="Q155" i="9"/>
  <c r="S155" i="9" s="1"/>
  <c r="R155" i="9"/>
  <c r="N156" i="9"/>
  <c r="O156" i="9"/>
  <c r="P156" i="9"/>
  <c r="Q156" i="9"/>
  <c r="R156" i="9"/>
  <c r="N157" i="9"/>
  <c r="O157" i="9"/>
  <c r="P157" i="9"/>
  <c r="Q157" i="9"/>
  <c r="R157" i="9"/>
  <c r="N158" i="9"/>
  <c r="O158" i="9"/>
  <c r="P158" i="9"/>
  <c r="Q158" i="9"/>
  <c r="R158" i="9"/>
  <c r="N159" i="9"/>
  <c r="O159" i="9"/>
  <c r="P159" i="9"/>
  <c r="Q159" i="9"/>
  <c r="R159" i="9"/>
  <c r="N160" i="9"/>
  <c r="O160" i="9"/>
  <c r="P160" i="9"/>
  <c r="Q160" i="9"/>
  <c r="R160" i="9"/>
  <c r="N161" i="9"/>
  <c r="O161" i="9"/>
  <c r="P161" i="9"/>
  <c r="Q161" i="9"/>
  <c r="R161" i="9"/>
  <c r="N162" i="9"/>
  <c r="S162" i="9" s="1"/>
  <c r="O162" i="9"/>
  <c r="P162" i="9"/>
  <c r="Q162" i="9"/>
  <c r="R162" i="9"/>
  <c r="N168" i="8"/>
  <c r="O168" i="8"/>
  <c r="P168" i="8"/>
  <c r="Q168" i="8"/>
  <c r="S168" i="8" s="1"/>
  <c r="R168" i="8"/>
  <c r="N169" i="8"/>
  <c r="O169" i="8"/>
  <c r="P169" i="8"/>
  <c r="S169" i="8" s="1"/>
  <c r="Q169" i="8"/>
  <c r="R169" i="8"/>
  <c r="N138" i="8"/>
  <c r="O138" i="8"/>
  <c r="P138" i="8"/>
  <c r="Q138" i="8"/>
  <c r="R138" i="8"/>
  <c r="N139" i="8"/>
  <c r="O139" i="8"/>
  <c r="P139" i="8"/>
  <c r="Q139" i="8"/>
  <c r="R139" i="8"/>
  <c r="N140" i="8"/>
  <c r="O140" i="8"/>
  <c r="P140" i="8"/>
  <c r="Q140" i="8"/>
  <c r="R140" i="8"/>
  <c r="N141" i="8"/>
  <c r="O141" i="8"/>
  <c r="S141" i="8" s="1"/>
  <c r="P141" i="8"/>
  <c r="Q141" i="8"/>
  <c r="R141" i="8"/>
  <c r="N142" i="8"/>
  <c r="O142" i="8"/>
  <c r="P142" i="8"/>
  <c r="Q142" i="8"/>
  <c r="S142" i="8" s="1"/>
  <c r="R142" i="8"/>
  <c r="N143" i="8"/>
  <c r="O143" i="8"/>
  <c r="P143" i="8"/>
  <c r="S143" i="8" s="1"/>
  <c r="Q143" i="8"/>
  <c r="R143" i="8"/>
  <c r="N144" i="8"/>
  <c r="O144" i="8"/>
  <c r="P144" i="8"/>
  <c r="Q144" i="8"/>
  <c r="R144" i="8"/>
  <c r="N145" i="8"/>
  <c r="O145" i="8"/>
  <c r="P145" i="8"/>
  <c r="S145" i="8" s="1"/>
  <c r="Q145" i="8"/>
  <c r="R145" i="8"/>
  <c r="N146" i="8"/>
  <c r="O146" i="8"/>
  <c r="P146" i="8"/>
  <c r="Q146" i="8"/>
  <c r="R146" i="8"/>
  <c r="N147" i="8"/>
  <c r="O147" i="8"/>
  <c r="P147" i="8"/>
  <c r="Q147" i="8"/>
  <c r="R147" i="8"/>
  <c r="N148" i="8"/>
  <c r="O148" i="8"/>
  <c r="P148" i="8"/>
  <c r="Q148" i="8"/>
  <c r="R148" i="8"/>
  <c r="N149" i="8"/>
  <c r="O149" i="8"/>
  <c r="P149" i="8"/>
  <c r="S149" i="8" s="1"/>
  <c r="Q149" i="8"/>
  <c r="R149" i="8"/>
  <c r="N150" i="8"/>
  <c r="S150" i="8" s="1"/>
  <c r="O150" i="8"/>
  <c r="P150" i="8"/>
  <c r="Q150" i="8"/>
  <c r="R150" i="8"/>
  <c r="N151" i="8"/>
  <c r="S151" i="8" s="1"/>
  <c r="O151" i="8"/>
  <c r="P151" i="8"/>
  <c r="Q151" i="8"/>
  <c r="R151" i="8"/>
  <c r="N152" i="8"/>
  <c r="O152" i="8"/>
  <c r="P152" i="8"/>
  <c r="Q152" i="8"/>
  <c r="R152" i="8"/>
  <c r="N153" i="8"/>
  <c r="O153" i="8"/>
  <c r="P153" i="8"/>
  <c r="Q153" i="8"/>
  <c r="R153" i="8"/>
  <c r="N154" i="8"/>
  <c r="O154" i="8"/>
  <c r="P154" i="8"/>
  <c r="Q154" i="8"/>
  <c r="R154" i="8"/>
  <c r="N155" i="8"/>
  <c r="O155" i="8"/>
  <c r="P155" i="8"/>
  <c r="Q155" i="8"/>
  <c r="R155" i="8"/>
  <c r="N156" i="8"/>
  <c r="O156" i="8"/>
  <c r="P156" i="8"/>
  <c r="Q156" i="8"/>
  <c r="R156" i="8"/>
  <c r="N157" i="8"/>
  <c r="O157" i="8"/>
  <c r="P157" i="8"/>
  <c r="Q157" i="8"/>
  <c r="R157" i="8"/>
  <c r="N158" i="8"/>
  <c r="O158" i="8"/>
  <c r="P158" i="8"/>
  <c r="Q158" i="8"/>
  <c r="R158" i="8"/>
  <c r="N159" i="8"/>
  <c r="O159" i="8"/>
  <c r="P159" i="8"/>
  <c r="S159" i="8" s="1"/>
  <c r="Q159" i="8"/>
  <c r="R159" i="8"/>
  <c r="N160" i="8"/>
  <c r="O160" i="8"/>
  <c r="P160" i="8"/>
  <c r="Q160" i="8"/>
  <c r="R160" i="8"/>
  <c r="N161" i="8"/>
  <c r="S161" i="8" s="1"/>
  <c r="O161" i="8"/>
  <c r="P161" i="8"/>
  <c r="Q161" i="8"/>
  <c r="R161" i="8"/>
  <c r="N162" i="8"/>
  <c r="O162" i="8"/>
  <c r="P162" i="8"/>
  <c r="Q162" i="8"/>
  <c r="R162" i="8"/>
  <c r="N163" i="8"/>
  <c r="S163" i="8" s="1"/>
  <c r="O163" i="8"/>
  <c r="P163" i="8"/>
  <c r="Q163" i="8"/>
  <c r="R163" i="8"/>
  <c r="N164" i="8"/>
  <c r="O164" i="8"/>
  <c r="P164" i="8"/>
  <c r="Q164" i="8"/>
  <c r="R164" i="8"/>
  <c r="N165" i="8"/>
  <c r="O165" i="8"/>
  <c r="P165" i="8"/>
  <c r="Q165" i="8"/>
  <c r="R165" i="8"/>
  <c r="S165" i="8"/>
  <c r="N166" i="8"/>
  <c r="O166" i="8"/>
  <c r="P166" i="8"/>
  <c r="Q166" i="8"/>
  <c r="R166" i="8"/>
  <c r="N167" i="8"/>
  <c r="O167" i="8"/>
  <c r="P167" i="8"/>
  <c r="S167" i="8" s="1"/>
  <c r="Q167" i="8"/>
  <c r="R167" i="8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189" i="7"/>
  <c r="R190" i="7"/>
  <c r="R191" i="7"/>
  <c r="R192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S192" i="7" s="1"/>
  <c r="P46" i="13"/>
  <c r="O46" i="13"/>
  <c r="P23" i="13"/>
  <c r="O23" i="13"/>
  <c r="P25" i="13"/>
  <c r="O25" i="13"/>
  <c r="P41" i="13"/>
  <c r="O41" i="13"/>
  <c r="P9" i="13"/>
  <c r="O9" i="13"/>
  <c r="O5" i="13"/>
  <c r="O45" i="13"/>
  <c r="P27" i="13"/>
  <c r="O27" i="13"/>
  <c r="O31" i="13"/>
  <c r="O14" i="13"/>
  <c r="P33" i="13"/>
  <c r="O33" i="13"/>
  <c r="P47" i="13"/>
  <c r="O47" i="13"/>
  <c r="O19" i="13"/>
  <c r="O29" i="13"/>
  <c r="P8" i="13"/>
  <c r="O8" i="13"/>
  <c r="P35" i="13"/>
  <c r="O35" i="13"/>
  <c r="P17" i="13"/>
  <c r="O17" i="13"/>
  <c r="P21" i="13"/>
  <c r="O21" i="13"/>
  <c r="O26" i="13"/>
  <c r="O37" i="13"/>
  <c r="O4" i="13"/>
  <c r="O43" i="13"/>
  <c r="P30" i="13"/>
  <c r="O30" i="13"/>
  <c r="O18" i="13"/>
  <c r="O3" i="13"/>
  <c r="P44" i="13"/>
  <c r="O44" i="13"/>
  <c r="P15" i="13"/>
  <c r="O15" i="13"/>
  <c r="P38" i="13"/>
  <c r="O38" i="13"/>
  <c r="P16" i="13"/>
  <c r="O16" i="13"/>
  <c r="O12" i="13"/>
  <c r="P40" i="13"/>
  <c r="O40" i="13"/>
  <c r="O6" i="13"/>
  <c r="P24" i="13"/>
  <c r="O24" i="13"/>
  <c r="C44" i="13"/>
  <c r="I44" i="13" s="1"/>
  <c r="D44" i="13"/>
  <c r="D42" i="13"/>
  <c r="D41" i="13"/>
  <c r="D40" i="13"/>
  <c r="D39" i="13"/>
  <c r="D30" i="13"/>
  <c r="D26" i="13"/>
  <c r="D25" i="13"/>
  <c r="D22" i="13"/>
  <c r="D21" i="13"/>
  <c r="D20" i="13"/>
  <c r="D19" i="13"/>
  <c r="D14" i="13"/>
  <c r="D11" i="13"/>
  <c r="D10" i="13"/>
  <c r="D9" i="13"/>
  <c r="D8" i="13"/>
  <c r="C42" i="13"/>
  <c r="I42" i="13" s="1"/>
  <c r="C41" i="13"/>
  <c r="C40" i="13"/>
  <c r="I40" i="13" s="1"/>
  <c r="C39" i="13"/>
  <c r="I39" i="13" s="1"/>
  <c r="C38" i="13"/>
  <c r="I38" i="13" s="1"/>
  <c r="C34" i="13"/>
  <c r="I34" i="13" s="1"/>
  <c r="C30" i="13"/>
  <c r="I30" i="13" s="1"/>
  <c r="C29" i="13"/>
  <c r="C28" i="13"/>
  <c r="I28" i="13" s="1"/>
  <c r="C27" i="13"/>
  <c r="I27" i="13" s="1"/>
  <c r="C26" i="13"/>
  <c r="I26" i="13" s="1"/>
  <c r="C25" i="13"/>
  <c r="C24" i="13"/>
  <c r="I24" i="13" s="1"/>
  <c r="C23" i="13"/>
  <c r="I23" i="13" s="1"/>
  <c r="C22" i="13"/>
  <c r="I22" i="13" s="1"/>
  <c r="C21" i="13"/>
  <c r="C20" i="13"/>
  <c r="I20" i="13" s="1"/>
  <c r="C19" i="13"/>
  <c r="I19" i="13" s="1"/>
  <c r="C18" i="13"/>
  <c r="I18" i="13" s="1"/>
  <c r="C17" i="13"/>
  <c r="C16" i="13"/>
  <c r="I16" i="13" s="1"/>
  <c r="C15" i="13"/>
  <c r="I15" i="13" s="1"/>
  <c r="C14" i="13"/>
  <c r="I14" i="13" s="1"/>
  <c r="C13" i="13"/>
  <c r="C11" i="13"/>
  <c r="I11" i="13" s="1"/>
  <c r="C10" i="13"/>
  <c r="I10" i="13" s="1"/>
  <c r="C9" i="13"/>
  <c r="I9" i="13" s="1"/>
  <c r="C8" i="13"/>
  <c r="I8" i="13" s="1"/>
  <c r="C7" i="13"/>
  <c r="I7" i="13" s="1"/>
  <c r="D5" i="13"/>
  <c r="C6" i="13"/>
  <c r="I6" i="13" s="1"/>
  <c r="C5" i="13"/>
  <c r="C4" i="13"/>
  <c r="I4" i="13" s="1"/>
  <c r="X3" i="11"/>
  <c r="O13" i="13" s="1"/>
  <c r="Y3" i="11"/>
  <c r="Z3" i="11"/>
  <c r="W4" i="11"/>
  <c r="W3" i="11"/>
  <c r="X4" i="12"/>
  <c r="Y4" i="12"/>
  <c r="Z4" i="12"/>
  <c r="W4" i="12"/>
  <c r="C36" i="13"/>
  <c r="I36" i="13" s="1"/>
  <c r="O7" i="13"/>
  <c r="O22" i="13"/>
  <c r="N84" i="5"/>
  <c r="O84" i="5"/>
  <c r="P84" i="5"/>
  <c r="Q84" i="5"/>
  <c r="R84" i="5"/>
  <c r="N85" i="5"/>
  <c r="O85" i="5"/>
  <c r="P85" i="5"/>
  <c r="Q85" i="5"/>
  <c r="R85" i="5"/>
  <c r="N86" i="5"/>
  <c r="O86" i="5"/>
  <c r="P86" i="5"/>
  <c r="Q86" i="5"/>
  <c r="R86" i="5"/>
  <c r="C45" i="13" l="1"/>
  <c r="I45" i="13" s="1"/>
  <c r="O36" i="13"/>
  <c r="C46" i="13"/>
  <c r="I46" i="13" s="1"/>
  <c r="C47" i="13"/>
  <c r="I47" i="13" s="1"/>
  <c r="O10" i="13"/>
  <c r="O42" i="13"/>
  <c r="C43" i="13"/>
  <c r="I43" i="13" s="1"/>
  <c r="C12" i="13"/>
  <c r="I12" i="13" s="1"/>
  <c r="S159" i="9"/>
  <c r="S149" i="9"/>
  <c r="C37" i="13"/>
  <c r="I37" i="13" s="1"/>
  <c r="O39" i="13"/>
  <c r="S161" i="9"/>
  <c r="S160" i="9"/>
  <c r="S156" i="9"/>
  <c r="C35" i="13"/>
  <c r="I35" i="13" s="1"/>
  <c r="O28" i="13"/>
  <c r="S157" i="9"/>
  <c r="S151" i="9"/>
  <c r="S158" i="9"/>
  <c r="S153" i="9"/>
  <c r="S160" i="8"/>
  <c r="C31" i="13"/>
  <c r="I31" i="13" s="1"/>
  <c r="O11" i="13"/>
  <c r="O32" i="13"/>
  <c r="S162" i="8"/>
  <c r="S156" i="8"/>
  <c r="S155" i="8"/>
  <c r="S152" i="8"/>
  <c r="S146" i="8"/>
  <c r="S144" i="8"/>
  <c r="S138" i="8"/>
  <c r="C32" i="13"/>
  <c r="I32" i="13" s="1"/>
  <c r="S164" i="8"/>
  <c r="S139" i="8"/>
  <c r="C33" i="13"/>
  <c r="I33" i="13" s="1"/>
  <c r="S166" i="8"/>
  <c r="S158" i="8"/>
  <c r="S157" i="8"/>
  <c r="S154" i="8"/>
  <c r="S153" i="8"/>
  <c r="S148" i="8"/>
  <c r="S147" i="8"/>
  <c r="S140" i="8"/>
  <c r="S84" i="5"/>
  <c r="S85" i="5"/>
  <c r="S86" i="5"/>
  <c r="N5" i="1"/>
  <c r="O5" i="1"/>
  <c r="P5" i="1"/>
  <c r="Q5" i="1"/>
  <c r="R5" i="1"/>
  <c r="N6" i="1"/>
  <c r="O6" i="1"/>
  <c r="P6" i="1"/>
  <c r="S6" i="1" s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1" i="1"/>
  <c r="O11" i="1"/>
  <c r="P11" i="1"/>
  <c r="Q11" i="1"/>
  <c r="R11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Z5" i="1" s="1"/>
  <c r="R14" i="1"/>
  <c r="N15" i="1"/>
  <c r="O15" i="1"/>
  <c r="P15" i="1"/>
  <c r="Q15" i="1"/>
  <c r="R15" i="1"/>
  <c r="N16" i="1"/>
  <c r="O16" i="1"/>
  <c r="P16" i="1"/>
  <c r="Q16" i="1"/>
  <c r="R16" i="1"/>
  <c r="N17" i="1"/>
  <c r="O17" i="1"/>
  <c r="P17" i="1"/>
  <c r="Q17" i="1"/>
  <c r="R17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3" i="1"/>
  <c r="O23" i="1"/>
  <c r="P23" i="1"/>
  <c r="Q23" i="1"/>
  <c r="R23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29" i="1"/>
  <c r="O29" i="1"/>
  <c r="P29" i="1"/>
  <c r="Q29" i="1"/>
  <c r="R29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5" i="1"/>
  <c r="O35" i="1"/>
  <c r="P35" i="1"/>
  <c r="Q35" i="1"/>
  <c r="R35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1" i="1"/>
  <c r="O41" i="1"/>
  <c r="P41" i="1"/>
  <c r="Q41" i="1"/>
  <c r="R41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7" i="1"/>
  <c r="O47" i="1"/>
  <c r="P47" i="1"/>
  <c r="Q47" i="1"/>
  <c r="R47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3" i="1"/>
  <c r="O53" i="1"/>
  <c r="P53" i="1"/>
  <c r="Q53" i="1"/>
  <c r="R53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59" i="1"/>
  <c r="O59" i="1"/>
  <c r="P59" i="1"/>
  <c r="Q59" i="1"/>
  <c r="R59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5" i="1"/>
  <c r="O65" i="1"/>
  <c r="P65" i="1"/>
  <c r="Q65" i="1"/>
  <c r="R65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1" i="1"/>
  <c r="O71" i="1"/>
  <c r="P71" i="1"/>
  <c r="Q71" i="1"/>
  <c r="R71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7" i="1"/>
  <c r="O77" i="1"/>
  <c r="P77" i="1"/>
  <c r="Q77" i="1"/>
  <c r="R77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3" i="1"/>
  <c r="O83" i="1"/>
  <c r="P83" i="1"/>
  <c r="Q83" i="1"/>
  <c r="R83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89" i="1"/>
  <c r="O89" i="1"/>
  <c r="P89" i="1"/>
  <c r="Q89" i="1"/>
  <c r="R89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5" i="1"/>
  <c r="O95" i="1"/>
  <c r="P95" i="1"/>
  <c r="Q95" i="1"/>
  <c r="R95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1" i="1"/>
  <c r="O101" i="1"/>
  <c r="P101" i="1"/>
  <c r="Q101" i="1"/>
  <c r="R101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7" i="1"/>
  <c r="O107" i="1"/>
  <c r="P107" i="1"/>
  <c r="Q107" i="1"/>
  <c r="R107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3" i="1"/>
  <c r="O113" i="1"/>
  <c r="P113" i="1"/>
  <c r="Q113" i="1"/>
  <c r="R113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19" i="1"/>
  <c r="O119" i="1"/>
  <c r="P119" i="1"/>
  <c r="Q119" i="1"/>
  <c r="R119" i="1"/>
  <c r="N120" i="1"/>
  <c r="O120" i="1"/>
  <c r="P120" i="1"/>
  <c r="Q120" i="1"/>
  <c r="R120" i="1"/>
  <c r="N121" i="1"/>
  <c r="O121" i="1"/>
  <c r="P121" i="1"/>
  <c r="Q121" i="1"/>
  <c r="R121" i="1"/>
  <c r="R4" i="1"/>
  <c r="Q4" i="1"/>
  <c r="P4" i="1"/>
  <c r="O4" i="1"/>
  <c r="N4" i="1"/>
  <c r="N5" i="2"/>
  <c r="O5" i="2"/>
  <c r="P5" i="2"/>
  <c r="Q5" i="2"/>
  <c r="R5" i="2"/>
  <c r="N6" i="2"/>
  <c r="O6" i="2"/>
  <c r="P6" i="2"/>
  <c r="Q6" i="2"/>
  <c r="R6" i="2"/>
  <c r="N7" i="2"/>
  <c r="O7" i="2"/>
  <c r="P7" i="2"/>
  <c r="Q7" i="2"/>
  <c r="S7" i="2" s="1"/>
  <c r="R7" i="2"/>
  <c r="N8" i="2"/>
  <c r="O8" i="2"/>
  <c r="P8" i="2"/>
  <c r="Q8" i="2"/>
  <c r="R8" i="2"/>
  <c r="N9" i="2"/>
  <c r="O9" i="2"/>
  <c r="P9" i="2"/>
  <c r="Q9" i="2"/>
  <c r="R9" i="2"/>
  <c r="N10" i="2"/>
  <c r="O10" i="2"/>
  <c r="P10" i="2"/>
  <c r="Q10" i="2"/>
  <c r="R10" i="2"/>
  <c r="N11" i="2"/>
  <c r="O11" i="2"/>
  <c r="P11" i="2"/>
  <c r="Q11" i="2"/>
  <c r="R11" i="2"/>
  <c r="N12" i="2"/>
  <c r="O12" i="2"/>
  <c r="P12" i="2"/>
  <c r="S12" i="2" s="1"/>
  <c r="Q12" i="2"/>
  <c r="R12" i="2"/>
  <c r="N13" i="2"/>
  <c r="O13" i="2"/>
  <c r="P13" i="2"/>
  <c r="Q13" i="2"/>
  <c r="R13" i="2"/>
  <c r="N14" i="2"/>
  <c r="O14" i="2"/>
  <c r="P14" i="2"/>
  <c r="Q14" i="2"/>
  <c r="R14" i="2"/>
  <c r="N15" i="2"/>
  <c r="O15" i="2"/>
  <c r="P15" i="2"/>
  <c r="Q15" i="2"/>
  <c r="R15" i="2"/>
  <c r="N16" i="2"/>
  <c r="O16" i="2"/>
  <c r="P16" i="2"/>
  <c r="Q16" i="2"/>
  <c r="R16" i="2"/>
  <c r="N17" i="2"/>
  <c r="O17" i="2"/>
  <c r="P17" i="2"/>
  <c r="Q17" i="2"/>
  <c r="R17" i="2"/>
  <c r="N18" i="2"/>
  <c r="O18" i="2"/>
  <c r="P18" i="2"/>
  <c r="Q18" i="2"/>
  <c r="R18" i="2"/>
  <c r="N19" i="2"/>
  <c r="O19" i="2"/>
  <c r="P19" i="2"/>
  <c r="Q19" i="2"/>
  <c r="R19" i="2"/>
  <c r="N20" i="2"/>
  <c r="O20" i="2"/>
  <c r="P20" i="2"/>
  <c r="Q20" i="2"/>
  <c r="R20" i="2"/>
  <c r="N21" i="2"/>
  <c r="O21" i="2"/>
  <c r="P21" i="2"/>
  <c r="Q21" i="2"/>
  <c r="R21" i="2"/>
  <c r="N22" i="2"/>
  <c r="O22" i="2"/>
  <c r="P22" i="2"/>
  <c r="Q22" i="2"/>
  <c r="R22" i="2"/>
  <c r="N23" i="2"/>
  <c r="O23" i="2"/>
  <c r="P23" i="2"/>
  <c r="Q23" i="2"/>
  <c r="S23" i="2" s="1"/>
  <c r="R23" i="2"/>
  <c r="N24" i="2"/>
  <c r="O24" i="2"/>
  <c r="P24" i="2"/>
  <c r="Q24" i="2"/>
  <c r="R24" i="2"/>
  <c r="N25" i="2"/>
  <c r="O25" i="2"/>
  <c r="P25" i="2"/>
  <c r="Q25" i="2"/>
  <c r="R25" i="2"/>
  <c r="N26" i="2"/>
  <c r="O26" i="2"/>
  <c r="P26" i="2"/>
  <c r="Q26" i="2"/>
  <c r="R26" i="2"/>
  <c r="N27" i="2"/>
  <c r="O27" i="2"/>
  <c r="P27" i="2"/>
  <c r="Q27" i="2"/>
  <c r="R27" i="2"/>
  <c r="N28" i="2"/>
  <c r="O28" i="2"/>
  <c r="P28" i="2"/>
  <c r="Q28" i="2"/>
  <c r="R28" i="2"/>
  <c r="N29" i="2"/>
  <c r="O29" i="2"/>
  <c r="P29" i="2"/>
  <c r="Q29" i="2"/>
  <c r="R29" i="2"/>
  <c r="N30" i="2"/>
  <c r="O30" i="2"/>
  <c r="P30" i="2"/>
  <c r="Q30" i="2"/>
  <c r="R30" i="2"/>
  <c r="N31" i="2"/>
  <c r="O31" i="2"/>
  <c r="P31" i="2"/>
  <c r="Q31" i="2"/>
  <c r="R31" i="2"/>
  <c r="N32" i="2"/>
  <c r="O32" i="2"/>
  <c r="P32" i="2"/>
  <c r="Q32" i="2"/>
  <c r="R32" i="2"/>
  <c r="N33" i="2"/>
  <c r="O33" i="2"/>
  <c r="P33" i="2"/>
  <c r="Q33" i="2"/>
  <c r="R33" i="2"/>
  <c r="N34" i="2"/>
  <c r="O34" i="2"/>
  <c r="P34" i="2"/>
  <c r="Q34" i="2"/>
  <c r="R34" i="2"/>
  <c r="N35" i="2"/>
  <c r="O35" i="2"/>
  <c r="P35" i="2"/>
  <c r="Q35" i="2"/>
  <c r="R35" i="2"/>
  <c r="N36" i="2"/>
  <c r="O36" i="2"/>
  <c r="P36" i="2"/>
  <c r="Q36" i="2"/>
  <c r="R36" i="2"/>
  <c r="N37" i="2"/>
  <c r="O37" i="2"/>
  <c r="P37" i="2"/>
  <c r="Q37" i="2"/>
  <c r="R37" i="2"/>
  <c r="N38" i="2"/>
  <c r="O38" i="2"/>
  <c r="P38" i="2"/>
  <c r="Q38" i="2"/>
  <c r="R38" i="2"/>
  <c r="N39" i="2"/>
  <c r="O39" i="2"/>
  <c r="P39" i="2"/>
  <c r="Q39" i="2"/>
  <c r="R39" i="2"/>
  <c r="N40" i="2"/>
  <c r="O40" i="2"/>
  <c r="P40" i="2"/>
  <c r="Q40" i="2"/>
  <c r="R40" i="2"/>
  <c r="N41" i="2"/>
  <c r="O41" i="2"/>
  <c r="P41" i="2"/>
  <c r="Q41" i="2"/>
  <c r="R41" i="2"/>
  <c r="N42" i="2"/>
  <c r="O42" i="2"/>
  <c r="P42" i="2"/>
  <c r="Q42" i="2"/>
  <c r="R42" i="2"/>
  <c r="N43" i="2"/>
  <c r="O43" i="2"/>
  <c r="P43" i="2"/>
  <c r="Q43" i="2"/>
  <c r="R43" i="2"/>
  <c r="N44" i="2"/>
  <c r="O44" i="2"/>
  <c r="P44" i="2"/>
  <c r="Q44" i="2"/>
  <c r="R44" i="2"/>
  <c r="N45" i="2"/>
  <c r="O45" i="2"/>
  <c r="P45" i="2"/>
  <c r="Q45" i="2"/>
  <c r="R45" i="2"/>
  <c r="N46" i="2"/>
  <c r="O46" i="2"/>
  <c r="P46" i="2"/>
  <c r="Q46" i="2"/>
  <c r="R46" i="2"/>
  <c r="N47" i="2"/>
  <c r="O47" i="2"/>
  <c r="P47" i="2"/>
  <c r="Q47" i="2"/>
  <c r="R47" i="2"/>
  <c r="N48" i="2"/>
  <c r="O48" i="2"/>
  <c r="P48" i="2"/>
  <c r="Q48" i="2"/>
  <c r="R48" i="2"/>
  <c r="N49" i="2"/>
  <c r="O49" i="2"/>
  <c r="P49" i="2"/>
  <c r="Q49" i="2"/>
  <c r="R49" i="2"/>
  <c r="N50" i="2"/>
  <c r="O50" i="2"/>
  <c r="P50" i="2"/>
  <c r="Q50" i="2"/>
  <c r="R50" i="2"/>
  <c r="N51" i="2"/>
  <c r="O51" i="2"/>
  <c r="P51" i="2"/>
  <c r="Q51" i="2"/>
  <c r="R51" i="2"/>
  <c r="N52" i="2"/>
  <c r="O52" i="2"/>
  <c r="P52" i="2"/>
  <c r="Q52" i="2"/>
  <c r="R52" i="2"/>
  <c r="N53" i="2"/>
  <c r="O53" i="2"/>
  <c r="P53" i="2"/>
  <c r="Q53" i="2"/>
  <c r="R53" i="2"/>
  <c r="N54" i="2"/>
  <c r="O54" i="2"/>
  <c r="P54" i="2"/>
  <c r="Q54" i="2"/>
  <c r="R54" i="2"/>
  <c r="N55" i="2"/>
  <c r="O55" i="2"/>
  <c r="P55" i="2"/>
  <c r="Q55" i="2"/>
  <c r="R55" i="2"/>
  <c r="N56" i="2"/>
  <c r="O56" i="2"/>
  <c r="P56" i="2"/>
  <c r="Q56" i="2"/>
  <c r="R56" i="2"/>
  <c r="N57" i="2"/>
  <c r="O57" i="2"/>
  <c r="P57" i="2"/>
  <c r="Q57" i="2"/>
  <c r="R57" i="2"/>
  <c r="N58" i="2"/>
  <c r="O58" i="2"/>
  <c r="P58" i="2"/>
  <c r="Q58" i="2"/>
  <c r="R58" i="2"/>
  <c r="N59" i="2"/>
  <c r="O59" i="2"/>
  <c r="P59" i="2"/>
  <c r="Q59" i="2"/>
  <c r="R59" i="2"/>
  <c r="N60" i="2"/>
  <c r="O60" i="2"/>
  <c r="P60" i="2"/>
  <c r="Q60" i="2"/>
  <c r="R60" i="2"/>
  <c r="N61" i="2"/>
  <c r="O61" i="2"/>
  <c r="P61" i="2"/>
  <c r="Q61" i="2"/>
  <c r="R61" i="2"/>
  <c r="N62" i="2"/>
  <c r="O62" i="2"/>
  <c r="P62" i="2"/>
  <c r="Q62" i="2"/>
  <c r="R62" i="2"/>
  <c r="N63" i="2"/>
  <c r="O63" i="2"/>
  <c r="P63" i="2"/>
  <c r="Q63" i="2"/>
  <c r="R63" i="2"/>
  <c r="N64" i="2"/>
  <c r="O64" i="2"/>
  <c r="P64" i="2"/>
  <c r="Q64" i="2"/>
  <c r="R64" i="2"/>
  <c r="N65" i="2"/>
  <c r="O65" i="2"/>
  <c r="P65" i="2"/>
  <c r="Q65" i="2"/>
  <c r="R65" i="2"/>
  <c r="N66" i="2"/>
  <c r="O66" i="2"/>
  <c r="P66" i="2"/>
  <c r="Q66" i="2"/>
  <c r="R66" i="2"/>
  <c r="N67" i="2"/>
  <c r="O67" i="2"/>
  <c r="P67" i="2"/>
  <c r="Q67" i="2"/>
  <c r="R67" i="2"/>
  <c r="N68" i="2"/>
  <c r="O68" i="2"/>
  <c r="P68" i="2"/>
  <c r="Q68" i="2"/>
  <c r="R68" i="2"/>
  <c r="N69" i="2"/>
  <c r="O69" i="2"/>
  <c r="P69" i="2"/>
  <c r="Q69" i="2"/>
  <c r="R69" i="2"/>
  <c r="N70" i="2"/>
  <c r="O70" i="2"/>
  <c r="P70" i="2"/>
  <c r="Q70" i="2"/>
  <c r="R70" i="2"/>
  <c r="N71" i="2"/>
  <c r="O71" i="2"/>
  <c r="P71" i="2"/>
  <c r="Q71" i="2"/>
  <c r="R71" i="2"/>
  <c r="N72" i="2"/>
  <c r="O72" i="2"/>
  <c r="P72" i="2"/>
  <c r="Q72" i="2"/>
  <c r="R72" i="2"/>
  <c r="N73" i="2"/>
  <c r="O73" i="2"/>
  <c r="P73" i="2"/>
  <c r="Q73" i="2"/>
  <c r="R73" i="2"/>
  <c r="N74" i="2"/>
  <c r="O74" i="2"/>
  <c r="P74" i="2"/>
  <c r="Q74" i="2"/>
  <c r="R74" i="2"/>
  <c r="N75" i="2"/>
  <c r="O75" i="2"/>
  <c r="P75" i="2"/>
  <c r="Q75" i="2"/>
  <c r="R75" i="2"/>
  <c r="N76" i="2"/>
  <c r="O76" i="2"/>
  <c r="P76" i="2"/>
  <c r="Q76" i="2"/>
  <c r="R76" i="2"/>
  <c r="N77" i="2"/>
  <c r="O77" i="2"/>
  <c r="P77" i="2"/>
  <c r="Q77" i="2"/>
  <c r="R77" i="2"/>
  <c r="N78" i="2"/>
  <c r="O78" i="2"/>
  <c r="P78" i="2"/>
  <c r="Q78" i="2"/>
  <c r="R78" i="2"/>
  <c r="N79" i="2"/>
  <c r="O79" i="2"/>
  <c r="P79" i="2"/>
  <c r="Q79" i="2"/>
  <c r="R79" i="2"/>
  <c r="N80" i="2"/>
  <c r="O80" i="2"/>
  <c r="P80" i="2"/>
  <c r="Q80" i="2"/>
  <c r="R80" i="2"/>
  <c r="N81" i="2"/>
  <c r="O81" i="2"/>
  <c r="P81" i="2"/>
  <c r="Q81" i="2"/>
  <c r="R81" i="2"/>
  <c r="N82" i="2"/>
  <c r="O82" i="2"/>
  <c r="P82" i="2"/>
  <c r="Q82" i="2"/>
  <c r="R82" i="2"/>
  <c r="N83" i="2"/>
  <c r="O83" i="2"/>
  <c r="P83" i="2"/>
  <c r="Q83" i="2"/>
  <c r="R83" i="2"/>
  <c r="N84" i="2"/>
  <c r="O84" i="2"/>
  <c r="P84" i="2"/>
  <c r="Q84" i="2"/>
  <c r="R84" i="2"/>
  <c r="N85" i="2"/>
  <c r="O85" i="2"/>
  <c r="P85" i="2"/>
  <c r="Q85" i="2"/>
  <c r="R85" i="2"/>
  <c r="N86" i="2"/>
  <c r="O86" i="2"/>
  <c r="P86" i="2"/>
  <c r="Q86" i="2"/>
  <c r="R86" i="2"/>
  <c r="N87" i="2"/>
  <c r="O87" i="2"/>
  <c r="P87" i="2"/>
  <c r="Q87" i="2"/>
  <c r="R87" i="2"/>
  <c r="N88" i="2"/>
  <c r="O88" i="2"/>
  <c r="P88" i="2"/>
  <c r="Q88" i="2"/>
  <c r="R88" i="2"/>
  <c r="N89" i="2"/>
  <c r="O89" i="2"/>
  <c r="P89" i="2"/>
  <c r="Q89" i="2"/>
  <c r="R89" i="2"/>
  <c r="N90" i="2"/>
  <c r="O90" i="2"/>
  <c r="P90" i="2"/>
  <c r="Q90" i="2"/>
  <c r="R90" i="2"/>
  <c r="N91" i="2"/>
  <c r="O91" i="2"/>
  <c r="P91" i="2"/>
  <c r="Q91" i="2"/>
  <c r="R91" i="2"/>
  <c r="N92" i="2"/>
  <c r="O92" i="2"/>
  <c r="P92" i="2"/>
  <c r="Q92" i="2"/>
  <c r="R92" i="2"/>
  <c r="N93" i="2"/>
  <c r="O93" i="2"/>
  <c r="P93" i="2"/>
  <c r="Q93" i="2"/>
  <c r="R93" i="2"/>
  <c r="N94" i="2"/>
  <c r="O94" i="2"/>
  <c r="P94" i="2"/>
  <c r="Q94" i="2"/>
  <c r="R94" i="2"/>
  <c r="N95" i="2"/>
  <c r="O95" i="2"/>
  <c r="P95" i="2"/>
  <c r="Q95" i="2"/>
  <c r="R95" i="2"/>
  <c r="N96" i="2"/>
  <c r="O96" i="2"/>
  <c r="P96" i="2"/>
  <c r="Q96" i="2"/>
  <c r="R96" i="2"/>
  <c r="N97" i="2"/>
  <c r="O97" i="2"/>
  <c r="P97" i="2"/>
  <c r="Q97" i="2"/>
  <c r="R97" i="2"/>
  <c r="N98" i="2"/>
  <c r="O98" i="2"/>
  <c r="P98" i="2"/>
  <c r="Q98" i="2"/>
  <c r="R98" i="2"/>
  <c r="N99" i="2"/>
  <c r="O99" i="2"/>
  <c r="P99" i="2"/>
  <c r="Q99" i="2"/>
  <c r="R99" i="2"/>
  <c r="N100" i="2"/>
  <c r="O100" i="2"/>
  <c r="P100" i="2"/>
  <c r="Q100" i="2"/>
  <c r="R100" i="2"/>
  <c r="N101" i="2"/>
  <c r="O101" i="2"/>
  <c r="P101" i="2"/>
  <c r="Q101" i="2"/>
  <c r="R101" i="2"/>
  <c r="N102" i="2"/>
  <c r="O102" i="2"/>
  <c r="P102" i="2"/>
  <c r="Q102" i="2"/>
  <c r="R102" i="2"/>
  <c r="N103" i="2"/>
  <c r="O103" i="2"/>
  <c r="P103" i="2"/>
  <c r="Q103" i="2"/>
  <c r="R103" i="2"/>
  <c r="N104" i="2"/>
  <c r="O104" i="2"/>
  <c r="P104" i="2"/>
  <c r="Q104" i="2"/>
  <c r="R104" i="2"/>
  <c r="N105" i="2"/>
  <c r="O105" i="2"/>
  <c r="P105" i="2"/>
  <c r="Q105" i="2"/>
  <c r="R105" i="2"/>
  <c r="N106" i="2"/>
  <c r="O106" i="2"/>
  <c r="P106" i="2"/>
  <c r="Q106" i="2"/>
  <c r="R106" i="2"/>
  <c r="N107" i="2"/>
  <c r="O107" i="2"/>
  <c r="P107" i="2"/>
  <c r="Q107" i="2"/>
  <c r="R107" i="2"/>
  <c r="R4" i="2"/>
  <c r="Q4" i="2"/>
  <c r="P4" i="2"/>
  <c r="O4" i="2"/>
  <c r="N4" i="2"/>
  <c r="N5" i="3"/>
  <c r="O5" i="3"/>
  <c r="P5" i="3"/>
  <c r="Q5" i="3"/>
  <c r="R5" i="3"/>
  <c r="N6" i="3"/>
  <c r="O6" i="3"/>
  <c r="P6" i="3"/>
  <c r="Q6" i="3"/>
  <c r="R6" i="3"/>
  <c r="N7" i="3"/>
  <c r="O7" i="3"/>
  <c r="P7" i="3"/>
  <c r="Q7" i="3"/>
  <c r="R7" i="3"/>
  <c r="N8" i="3"/>
  <c r="O8" i="3"/>
  <c r="P8" i="3"/>
  <c r="S8" i="3" s="1"/>
  <c r="Q8" i="3"/>
  <c r="R8" i="3"/>
  <c r="N9" i="3"/>
  <c r="O9" i="3"/>
  <c r="P9" i="3"/>
  <c r="Q9" i="3"/>
  <c r="R9" i="3"/>
  <c r="N10" i="3"/>
  <c r="O10" i="3"/>
  <c r="P10" i="3"/>
  <c r="Q10" i="3"/>
  <c r="R10" i="3"/>
  <c r="N11" i="3"/>
  <c r="O11" i="3"/>
  <c r="P11" i="3"/>
  <c r="Q11" i="3"/>
  <c r="R11" i="3"/>
  <c r="N12" i="3"/>
  <c r="O12" i="3"/>
  <c r="P12" i="3"/>
  <c r="Q12" i="3"/>
  <c r="R12" i="3"/>
  <c r="N13" i="3"/>
  <c r="O13" i="3"/>
  <c r="P13" i="3"/>
  <c r="Q13" i="3"/>
  <c r="R13" i="3"/>
  <c r="N14" i="3"/>
  <c r="O14" i="3"/>
  <c r="P14" i="3"/>
  <c r="Q14" i="3"/>
  <c r="R14" i="3"/>
  <c r="N15" i="3"/>
  <c r="O15" i="3"/>
  <c r="P15" i="3"/>
  <c r="Q15" i="3"/>
  <c r="R15" i="3"/>
  <c r="N16" i="3"/>
  <c r="O16" i="3"/>
  <c r="P16" i="3"/>
  <c r="Q16" i="3"/>
  <c r="R16" i="3"/>
  <c r="N17" i="3"/>
  <c r="O17" i="3"/>
  <c r="P17" i="3"/>
  <c r="Q17" i="3"/>
  <c r="R17" i="3"/>
  <c r="N18" i="3"/>
  <c r="O18" i="3"/>
  <c r="P18" i="3"/>
  <c r="Q18" i="3"/>
  <c r="R18" i="3"/>
  <c r="N19" i="3"/>
  <c r="O19" i="3"/>
  <c r="P19" i="3"/>
  <c r="Q19" i="3"/>
  <c r="R19" i="3"/>
  <c r="N20" i="3"/>
  <c r="O20" i="3"/>
  <c r="P20" i="3"/>
  <c r="Q20" i="3"/>
  <c r="R20" i="3"/>
  <c r="N21" i="3"/>
  <c r="O21" i="3"/>
  <c r="P21" i="3"/>
  <c r="Q21" i="3"/>
  <c r="R21" i="3"/>
  <c r="N22" i="3"/>
  <c r="O22" i="3"/>
  <c r="P22" i="3"/>
  <c r="Q22" i="3"/>
  <c r="R22" i="3"/>
  <c r="N23" i="3"/>
  <c r="O23" i="3"/>
  <c r="P23" i="3"/>
  <c r="Q23" i="3"/>
  <c r="R23" i="3"/>
  <c r="N24" i="3"/>
  <c r="O24" i="3"/>
  <c r="P24" i="3"/>
  <c r="Q24" i="3"/>
  <c r="R24" i="3"/>
  <c r="N25" i="3"/>
  <c r="O25" i="3"/>
  <c r="P25" i="3"/>
  <c r="Q25" i="3"/>
  <c r="R25" i="3"/>
  <c r="N26" i="3"/>
  <c r="O26" i="3"/>
  <c r="P26" i="3"/>
  <c r="Q26" i="3"/>
  <c r="R26" i="3"/>
  <c r="N27" i="3"/>
  <c r="O27" i="3"/>
  <c r="P27" i="3"/>
  <c r="Q27" i="3"/>
  <c r="R27" i="3"/>
  <c r="N28" i="3"/>
  <c r="O28" i="3"/>
  <c r="P28" i="3"/>
  <c r="Q28" i="3"/>
  <c r="R28" i="3"/>
  <c r="N29" i="3"/>
  <c r="O29" i="3"/>
  <c r="P29" i="3"/>
  <c r="Q29" i="3"/>
  <c r="R29" i="3"/>
  <c r="N30" i="3"/>
  <c r="O30" i="3"/>
  <c r="P30" i="3"/>
  <c r="Q30" i="3"/>
  <c r="R30" i="3"/>
  <c r="N31" i="3"/>
  <c r="O31" i="3"/>
  <c r="P31" i="3"/>
  <c r="Q31" i="3"/>
  <c r="R31" i="3"/>
  <c r="N32" i="3"/>
  <c r="O32" i="3"/>
  <c r="P32" i="3"/>
  <c r="Q32" i="3"/>
  <c r="R32" i="3"/>
  <c r="N33" i="3"/>
  <c r="O33" i="3"/>
  <c r="P33" i="3"/>
  <c r="Q33" i="3"/>
  <c r="R33" i="3"/>
  <c r="N34" i="3"/>
  <c r="O34" i="3"/>
  <c r="P34" i="3"/>
  <c r="Q34" i="3"/>
  <c r="R34" i="3"/>
  <c r="N35" i="3"/>
  <c r="O35" i="3"/>
  <c r="P35" i="3"/>
  <c r="Q35" i="3"/>
  <c r="R35" i="3"/>
  <c r="N36" i="3"/>
  <c r="O36" i="3"/>
  <c r="P36" i="3"/>
  <c r="Q36" i="3"/>
  <c r="R36" i="3"/>
  <c r="N37" i="3"/>
  <c r="O37" i="3"/>
  <c r="P37" i="3"/>
  <c r="Q37" i="3"/>
  <c r="R37" i="3"/>
  <c r="N38" i="3"/>
  <c r="O38" i="3"/>
  <c r="P38" i="3"/>
  <c r="Q38" i="3"/>
  <c r="R38" i="3"/>
  <c r="N39" i="3"/>
  <c r="O39" i="3"/>
  <c r="P39" i="3"/>
  <c r="Q39" i="3"/>
  <c r="R39" i="3"/>
  <c r="N40" i="3"/>
  <c r="O40" i="3"/>
  <c r="P40" i="3"/>
  <c r="Q40" i="3"/>
  <c r="R40" i="3"/>
  <c r="N41" i="3"/>
  <c r="O41" i="3"/>
  <c r="P41" i="3"/>
  <c r="Q41" i="3"/>
  <c r="R41" i="3"/>
  <c r="N42" i="3"/>
  <c r="O42" i="3"/>
  <c r="P42" i="3"/>
  <c r="Q42" i="3"/>
  <c r="R42" i="3"/>
  <c r="N43" i="3"/>
  <c r="O43" i="3"/>
  <c r="P43" i="3"/>
  <c r="Q43" i="3"/>
  <c r="R43" i="3"/>
  <c r="N44" i="3"/>
  <c r="O44" i="3"/>
  <c r="P44" i="3"/>
  <c r="Q44" i="3"/>
  <c r="R44" i="3"/>
  <c r="N45" i="3"/>
  <c r="O45" i="3"/>
  <c r="P45" i="3"/>
  <c r="Q45" i="3"/>
  <c r="R45" i="3"/>
  <c r="N46" i="3"/>
  <c r="O46" i="3"/>
  <c r="P46" i="3"/>
  <c r="Q46" i="3"/>
  <c r="R46" i="3"/>
  <c r="N47" i="3"/>
  <c r="O47" i="3"/>
  <c r="P47" i="3"/>
  <c r="Q47" i="3"/>
  <c r="R47" i="3"/>
  <c r="N48" i="3"/>
  <c r="O48" i="3"/>
  <c r="P48" i="3"/>
  <c r="Q48" i="3"/>
  <c r="R48" i="3"/>
  <c r="N49" i="3"/>
  <c r="O49" i="3"/>
  <c r="P49" i="3"/>
  <c r="Q49" i="3"/>
  <c r="R49" i="3"/>
  <c r="N50" i="3"/>
  <c r="O50" i="3"/>
  <c r="P50" i="3"/>
  <c r="Q50" i="3"/>
  <c r="R50" i="3"/>
  <c r="N51" i="3"/>
  <c r="O51" i="3"/>
  <c r="P51" i="3"/>
  <c r="Q51" i="3"/>
  <c r="R51" i="3"/>
  <c r="N52" i="3"/>
  <c r="O52" i="3"/>
  <c r="P52" i="3"/>
  <c r="Q52" i="3"/>
  <c r="R52" i="3"/>
  <c r="N53" i="3"/>
  <c r="O53" i="3"/>
  <c r="P53" i="3"/>
  <c r="Q53" i="3"/>
  <c r="R53" i="3"/>
  <c r="N54" i="3"/>
  <c r="O54" i="3"/>
  <c r="P54" i="3"/>
  <c r="Q54" i="3"/>
  <c r="R54" i="3"/>
  <c r="N55" i="3"/>
  <c r="O55" i="3"/>
  <c r="P55" i="3"/>
  <c r="Q55" i="3"/>
  <c r="R55" i="3"/>
  <c r="N56" i="3"/>
  <c r="O56" i="3"/>
  <c r="P56" i="3"/>
  <c r="Q56" i="3"/>
  <c r="R56" i="3"/>
  <c r="N57" i="3"/>
  <c r="O57" i="3"/>
  <c r="P57" i="3"/>
  <c r="Q57" i="3"/>
  <c r="R57" i="3"/>
  <c r="N58" i="3"/>
  <c r="O58" i="3"/>
  <c r="P58" i="3"/>
  <c r="Q58" i="3"/>
  <c r="R58" i="3"/>
  <c r="N59" i="3"/>
  <c r="O59" i="3"/>
  <c r="P59" i="3"/>
  <c r="Q59" i="3"/>
  <c r="R59" i="3"/>
  <c r="N60" i="3"/>
  <c r="O60" i="3"/>
  <c r="P60" i="3"/>
  <c r="Q60" i="3"/>
  <c r="R60" i="3"/>
  <c r="N61" i="3"/>
  <c r="O61" i="3"/>
  <c r="P61" i="3"/>
  <c r="Q61" i="3"/>
  <c r="R61" i="3"/>
  <c r="N62" i="3"/>
  <c r="O62" i="3"/>
  <c r="P62" i="3"/>
  <c r="Q62" i="3"/>
  <c r="R62" i="3"/>
  <c r="N63" i="3"/>
  <c r="O63" i="3"/>
  <c r="P63" i="3"/>
  <c r="Q63" i="3"/>
  <c r="R63" i="3"/>
  <c r="N64" i="3"/>
  <c r="O64" i="3"/>
  <c r="P64" i="3"/>
  <c r="Q64" i="3"/>
  <c r="R64" i="3"/>
  <c r="N65" i="3"/>
  <c r="O65" i="3"/>
  <c r="P65" i="3"/>
  <c r="Q65" i="3"/>
  <c r="R65" i="3"/>
  <c r="N66" i="3"/>
  <c r="O66" i="3"/>
  <c r="P66" i="3"/>
  <c r="Q66" i="3"/>
  <c r="R66" i="3"/>
  <c r="N67" i="3"/>
  <c r="O67" i="3"/>
  <c r="P67" i="3"/>
  <c r="Q67" i="3"/>
  <c r="R67" i="3"/>
  <c r="N68" i="3"/>
  <c r="O68" i="3"/>
  <c r="P68" i="3"/>
  <c r="Q68" i="3"/>
  <c r="R68" i="3"/>
  <c r="N69" i="3"/>
  <c r="O69" i="3"/>
  <c r="P69" i="3"/>
  <c r="Q69" i="3"/>
  <c r="R69" i="3"/>
  <c r="N70" i="3"/>
  <c r="O70" i="3"/>
  <c r="P70" i="3"/>
  <c r="Q70" i="3"/>
  <c r="R70" i="3"/>
  <c r="N71" i="3"/>
  <c r="O71" i="3"/>
  <c r="P71" i="3"/>
  <c r="Q71" i="3"/>
  <c r="R71" i="3"/>
  <c r="N72" i="3"/>
  <c r="O72" i="3"/>
  <c r="P72" i="3"/>
  <c r="Q72" i="3"/>
  <c r="R72" i="3"/>
  <c r="N73" i="3"/>
  <c r="O73" i="3"/>
  <c r="P73" i="3"/>
  <c r="Q73" i="3"/>
  <c r="R73" i="3"/>
  <c r="N74" i="3"/>
  <c r="O74" i="3"/>
  <c r="P74" i="3"/>
  <c r="Q74" i="3"/>
  <c r="R74" i="3"/>
  <c r="N75" i="3"/>
  <c r="O75" i="3"/>
  <c r="P75" i="3"/>
  <c r="Q75" i="3"/>
  <c r="R75" i="3"/>
  <c r="N76" i="3"/>
  <c r="O76" i="3"/>
  <c r="P76" i="3"/>
  <c r="Q76" i="3"/>
  <c r="R76" i="3"/>
  <c r="N77" i="3"/>
  <c r="O77" i="3"/>
  <c r="P77" i="3"/>
  <c r="Q77" i="3"/>
  <c r="R77" i="3"/>
  <c r="N78" i="3"/>
  <c r="O78" i="3"/>
  <c r="P78" i="3"/>
  <c r="Q78" i="3"/>
  <c r="R78" i="3"/>
  <c r="N79" i="3"/>
  <c r="O79" i="3"/>
  <c r="P79" i="3"/>
  <c r="Q79" i="3"/>
  <c r="R79" i="3"/>
  <c r="N80" i="3"/>
  <c r="O80" i="3"/>
  <c r="P80" i="3"/>
  <c r="Q80" i="3"/>
  <c r="R80" i="3"/>
  <c r="N81" i="3"/>
  <c r="O81" i="3"/>
  <c r="P81" i="3"/>
  <c r="Q81" i="3"/>
  <c r="R81" i="3"/>
  <c r="N82" i="3"/>
  <c r="O82" i="3"/>
  <c r="P82" i="3"/>
  <c r="Q82" i="3"/>
  <c r="R82" i="3"/>
  <c r="N83" i="3"/>
  <c r="O83" i="3"/>
  <c r="P83" i="3"/>
  <c r="Q83" i="3"/>
  <c r="R83" i="3"/>
  <c r="N84" i="3"/>
  <c r="O84" i="3"/>
  <c r="P84" i="3"/>
  <c r="Q84" i="3"/>
  <c r="R84" i="3"/>
  <c r="N85" i="3"/>
  <c r="O85" i="3"/>
  <c r="P85" i="3"/>
  <c r="Q85" i="3"/>
  <c r="R85" i="3"/>
  <c r="N86" i="3"/>
  <c r="O86" i="3"/>
  <c r="P86" i="3"/>
  <c r="Q86" i="3"/>
  <c r="R86" i="3"/>
  <c r="N87" i="3"/>
  <c r="O87" i="3"/>
  <c r="P87" i="3"/>
  <c r="Q87" i="3"/>
  <c r="R87" i="3"/>
  <c r="N88" i="3"/>
  <c r="O88" i="3"/>
  <c r="P88" i="3"/>
  <c r="Q88" i="3"/>
  <c r="R88" i="3"/>
  <c r="N89" i="3"/>
  <c r="O89" i="3"/>
  <c r="P89" i="3"/>
  <c r="Q89" i="3"/>
  <c r="R89" i="3"/>
  <c r="N90" i="3"/>
  <c r="O90" i="3"/>
  <c r="P90" i="3"/>
  <c r="Q90" i="3"/>
  <c r="R90" i="3"/>
  <c r="N91" i="3"/>
  <c r="O91" i="3"/>
  <c r="P91" i="3"/>
  <c r="Q91" i="3"/>
  <c r="R91" i="3"/>
  <c r="N92" i="3"/>
  <c r="O92" i="3"/>
  <c r="P92" i="3"/>
  <c r="Q92" i="3"/>
  <c r="R92" i="3"/>
  <c r="N93" i="3"/>
  <c r="O93" i="3"/>
  <c r="P93" i="3"/>
  <c r="Q93" i="3"/>
  <c r="R93" i="3"/>
  <c r="N94" i="3"/>
  <c r="O94" i="3"/>
  <c r="P94" i="3"/>
  <c r="Q94" i="3"/>
  <c r="R94" i="3"/>
  <c r="N95" i="3"/>
  <c r="O95" i="3"/>
  <c r="P95" i="3"/>
  <c r="Q95" i="3"/>
  <c r="R95" i="3"/>
  <c r="N96" i="3"/>
  <c r="O96" i="3"/>
  <c r="P96" i="3"/>
  <c r="Q96" i="3"/>
  <c r="R96" i="3"/>
  <c r="N97" i="3"/>
  <c r="O97" i="3"/>
  <c r="P97" i="3"/>
  <c r="Q97" i="3"/>
  <c r="R97" i="3"/>
  <c r="N98" i="3"/>
  <c r="O98" i="3"/>
  <c r="P98" i="3"/>
  <c r="Q98" i="3"/>
  <c r="R98" i="3"/>
  <c r="N99" i="3"/>
  <c r="O99" i="3"/>
  <c r="P99" i="3"/>
  <c r="Q99" i="3"/>
  <c r="R99" i="3"/>
  <c r="N100" i="3"/>
  <c r="O100" i="3"/>
  <c r="P100" i="3"/>
  <c r="Q100" i="3"/>
  <c r="R100" i="3"/>
  <c r="N101" i="3"/>
  <c r="O101" i="3"/>
  <c r="P101" i="3"/>
  <c r="Q101" i="3"/>
  <c r="R101" i="3"/>
  <c r="N102" i="3"/>
  <c r="O102" i="3"/>
  <c r="P102" i="3"/>
  <c r="Q102" i="3"/>
  <c r="R102" i="3"/>
  <c r="N103" i="3"/>
  <c r="O103" i="3"/>
  <c r="P103" i="3"/>
  <c r="Q103" i="3"/>
  <c r="R103" i="3"/>
  <c r="N104" i="3"/>
  <c r="O104" i="3"/>
  <c r="P104" i="3"/>
  <c r="Q104" i="3"/>
  <c r="R104" i="3"/>
  <c r="N105" i="3"/>
  <c r="O105" i="3"/>
  <c r="P105" i="3"/>
  <c r="Q105" i="3"/>
  <c r="R105" i="3"/>
  <c r="N106" i="3"/>
  <c r="O106" i="3"/>
  <c r="P106" i="3"/>
  <c r="Q106" i="3"/>
  <c r="R106" i="3"/>
  <c r="R4" i="3"/>
  <c r="Q4" i="3"/>
  <c r="P4" i="3"/>
  <c r="O4" i="3"/>
  <c r="N4" i="3"/>
  <c r="N5" i="4"/>
  <c r="O5" i="4"/>
  <c r="P5" i="4"/>
  <c r="Q5" i="4"/>
  <c r="R5" i="4"/>
  <c r="N6" i="4"/>
  <c r="O6" i="4"/>
  <c r="S6" i="4" s="1"/>
  <c r="P6" i="4"/>
  <c r="Q6" i="4"/>
  <c r="R6" i="4"/>
  <c r="N7" i="4"/>
  <c r="O7" i="4"/>
  <c r="P7" i="4"/>
  <c r="Q7" i="4"/>
  <c r="R7" i="4"/>
  <c r="N8" i="4"/>
  <c r="O8" i="4"/>
  <c r="P8" i="4"/>
  <c r="Q8" i="4"/>
  <c r="R8" i="4"/>
  <c r="N9" i="4"/>
  <c r="O9" i="4"/>
  <c r="P9" i="4"/>
  <c r="Q9" i="4"/>
  <c r="R9" i="4"/>
  <c r="N10" i="4"/>
  <c r="O10" i="4"/>
  <c r="P10" i="4"/>
  <c r="Q10" i="4"/>
  <c r="R10" i="4"/>
  <c r="N11" i="4"/>
  <c r="O11" i="4"/>
  <c r="P11" i="4"/>
  <c r="Q11" i="4"/>
  <c r="R11" i="4"/>
  <c r="N12" i="4"/>
  <c r="O12" i="4"/>
  <c r="P12" i="4"/>
  <c r="Q12" i="4"/>
  <c r="R12" i="4"/>
  <c r="N13" i="4"/>
  <c r="O13" i="4"/>
  <c r="P13" i="4"/>
  <c r="Q13" i="4"/>
  <c r="R13" i="4"/>
  <c r="N14" i="4"/>
  <c r="O14" i="4"/>
  <c r="P14" i="4"/>
  <c r="Q14" i="4"/>
  <c r="R14" i="4"/>
  <c r="N15" i="4"/>
  <c r="O15" i="4"/>
  <c r="P15" i="4"/>
  <c r="Q15" i="4"/>
  <c r="R15" i="4"/>
  <c r="N16" i="4"/>
  <c r="O16" i="4"/>
  <c r="P16" i="4"/>
  <c r="Q16" i="4"/>
  <c r="R16" i="4"/>
  <c r="N17" i="4"/>
  <c r="O17" i="4"/>
  <c r="P17" i="4"/>
  <c r="Q17" i="4"/>
  <c r="R17" i="4"/>
  <c r="N18" i="4"/>
  <c r="O18" i="4"/>
  <c r="P18" i="4"/>
  <c r="Q18" i="4"/>
  <c r="R18" i="4"/>
  <c r="N19" i="4"/>
  <c r="O19" i="4"/>
  <c r="P19" i="4"/>
  <c r="Q19" i="4"/>
  <c r="R19" i="4"/>
  <c r="N20" i="4"/>
  <c r="O20" i="4"/>
  <c r="P20" i="4"/>
  <c r="Q20" i="4"/>
  <c r="R20" i="4"/>
  <c r="N21" i="4"/>
  <c r="O21" i="4"/>
  <c r="P21" i="4"/>
  <c r="Q21" i="4"/>
  <c r="R21" i="4"/>
  <c r="N22" i="4"/>
  <c r="O22" i="4"/>
  <c r="P22" i="4"/>
  <c r="Q22" i="4"/>
  <c r="R22" i="4"/>
  <c r="N23" i="4"/>
  <c r="O23" i="4"/>
  <c r="P23" i="4"/>
  <c r="Q23" i="4"/>
  <c r="R23" i="4"/>
  <c r="N24" i="4"/>
  <c r="O24" i="4"/>
  <c r="P24" i="4"/>
  <c r="Q24" i="4"/>
  <c r="Z5" i="4" s="1"/>
  <c r="R24" i="4"/>
  <c r="N25" i="4"/>
  <c r="O25" i="4"/>
  <c r="P25" i="4"/>
  <c r="Q25" i="4"/>
  <c r="R25" i="4"/>
  <c r="N26" i="4"/>
  <c r="O26" i="4"/>
  <c r="P26" i="4"/>
  <c r="Q26" i="4"/>
  <c r="R26" i="4"/>
  <c r="N27" i="4"/>
  <c r="O27" i="4"/>
  <c r="P27" i="4"/>
  <c r="Q27" i="4"/>
  <c r="R27" i="4"/>
  <c r="N28" i="4"/>
  <c r="O28" i="4"/>
  <c r="P28" i="4"/>
  <c r="Q28" i="4"/>
  <c r="R28" i="4"/>
  <c r="N29" i="4"/>
  <c r="O29" i="4"/>
  <c r="P29" i="4"/>
  <c r="Q29" i="4"/>
  <c r="R29" i="4"/>
  <c r="N30" i="4"/>
  <c r="O30" i="4"/>
  <c r="P30" i="4"/>
  <c r="Q30" i="4"/>
  <c r="R30" i="4"/>
  <c r="N31" i="4"/>
  <c r="O31" i="4"/>
  <c r="P31" i="4"/>
  <c r="Q31" i="4"/>
  <c r="R31" i="4"/>
  <c r="N32" i="4"/>
  <c r="O32" i="4"/>
  <c r="P32" i="4"/>
  <c r="Q32" i="4"/>
  <c r="R32" i="4"/>
  <c r="N33" i="4"/>
  <c r="O33" i="4"/>
  <c r="P33" i="4"/>
  <c r="Q33" i="4"/>
  <c r="R33" i="4"/>
  <c r="N34" i="4"/>
  <c r="O34" i="4"/>
  <c r="P34" i="4"/>
  <c r="Q34" i="4"/>
  <c r="R34" i="4"/>
  <c r="N35" i="4"/>
  <c r="O35" i="4"/>
  <c r="P35" i="4"/>
  <c r="Q35" i="4"/>
  <c r="R35" i="4"/>
  <c r="N36" i="4"/>
  <c r="O36" i="4"/>
  <c r="P36" i="4"/>
  <c r="Q36" i="4"/>
  <c r="R36" i="4"/>
  <c r="N37" i="4"/>
  <c r="O37" i="4"/>
  <c r="P37" i="4"/>
  <c r="Q37" i="4"/>
  <c r="R37" i="4"/>
  <c r="N38" i="4"/>
  <c r="O38" i="4"/>
  <c r="P38" i="4"/>
  <c r="Q38" i="4"/>
  <c r="R38" i="4"/>
  <c r="N39" i="4"/>
  <c r="O39" i="4"/>
  <c r="P39" i="4"/>
  <c r="Q39" i="4"/>
  <c r="R39" i="4"/>
  <c r="N40" i="4"/>
  <c r="O40" i="4"/>
  <c r="P40" i="4"/>
  <c r="Q40" i="4"/>
  <c r="R40" i="4"/>
  <c r="N41" i="4"/>
  <c r="O41" i="4"/>
  <c r="P41" i="4"/>
  <c r="Q41" i="4"/>
  <c r="R41" i="4"/>
  <c r="N42" i="4"/>
  <c r="O42" i="4"/>
  <c r="P42" i="4"/>
  <c r="Q42" i="4"/>
  <c r="R42" i="4"/>
  <c r="N43" i="4"/>
  <c r="O43" i="4"/>
  <c r="P43" i="4"/>
  <c r="Q43" i="4"/>
  <c r="R43" i="4"/>
  <c r="N44" i="4"/>
  <c r="O44" i="4"/>
  <c r="P44" i="4"/>
  <c r="Q44" i="4"/>
  <c r="S44" i="4" s="1"/>
  <c r="R44" i="4"/>
  <c r="N45" i="4"/>
  <c r="O45" i="4"/>
  <c r="P45" i="4"/>
  <c r="Q45" i="4"/>
  <c r="R45" i="4"/>
  <c r="N46" i="4"/>
  <c r="O46" i="4"/>
  <c r="P46" i="4"/>
  <c r="Q46" i="4"/>
  <c r="R46" i="4"/>
  <c r="N47" i="4"/>
  <c r="O47" i="4"/>
  <c r="P47" i="4"/>
  <c r="Q47" i="4"/>
  <c r="R47" i="4"/>
  <c r="N48" i="4"/>
  <c r="O48" i="4"/>
  <c r="P48" i="4"/>
  <c r="Q48" i="4"/>
  <c r="R48" i="4"/>
  <c r="N49" i="4"/>
  <c r="O49" i="4"/>
  <c r="P49" i="4"/>
  <c r="S49" i="4" s="1"/>
  <c r="Q49" i="4"/>
  <c r="R49" i="4"/>
  <c r="N50" i="4"/>
  <c r="O50" i="4"/>
  <c r="P50" i="4"/>
  <c r="Q50" i="4"/>
  <c r="R50" i="4"/>
  <c r="N51" i="4"/>
  <c r="O51" i="4"/>
  <c r="P51" i="4"/>
  <c r="Q51" i="4"/>
  <c r="R51" i="4"/>
  <c r="N52" i="4"/>
  <c r="O52" i="4"/>
  <c r="P52" i="4"/>
  <c r="Q52" i="4"/>
  <c r="R52" i="4"/>
  <c r="N53" i="4"/>
  <c r="O53" i="4"/>
  <c r="P53" i="4"/>
  <c r="Q53" i="4"/>
  <c r="R53" i="4"/>
  <c r="N54" i="4"/>
  <c r="O54" i="4"/>
  <c r="P54" i="4"/>
  <c r="Q54" i="4"/>
  <c r="R54" i="4"/>
  <c r="N55" i="4"/>
  <c r="O55" i="4"/>
  <c r="P55" i="4"/>
  <c r="Q55" i="4"/>
  <c r="R55" i="4"/>
  <c r="N56" i="4"/>
  <c r="O56" i="4"/>
  <c r="P56" i="4"/>
  <c r="Q56" i="4"/>
  <c r="R56" i="4"/>
  <c r="N57" i="4"/>
  <c r="O57" i="4"/>
  <c r="P57" i="4"/>
  <c r="Q57" i="4"/>
  <c r="R57" i="4"/>
  <c r="N58" i="4"/>
  <c r="O58" i="4"/>
  <c r="P58" i="4"/>
  <c r="Q58" i="4"/>
  <c r="R58" i="4"/>
  <c r="N59" i="4"/>
  <c r="O59" i="4"/>
  <c r="P59" i="4"/>
  <c r="Q59" i="4"/>
  <c r="R59" i="4"/>
  <c r="N60" i="4"/>
  <c r="O60" i="4"/>
  <c r="P60" i="4"/>
  <c r="Q60" i="4"/>
  <c r="R60" i="4"/>
  <c r="N61" i="4"/>
  <c r="O61" i="4"/>
  <c r="P61" i="4"/>
  <c r="Q61" i="4"/>
  <c r="R61" i="4"/>
  <c r="N62" i="4"/>
  <c r="O62" i="4"/>
  <c r="P62" i="4"/>
  <c r="Q62" i="4"/>
  <c r="R62" i="4"/>
  <c r="N63" i="4"/>
  <c r="O63" i="4"/>
  <c r="P63" i="4"/>
  <c r="Q63" i="4"/>
  <c r="R63" i="4"/>
  <c r="N64" i="4"/>
  <c r="O64" i="4"/>
  <c r="P64" i="4"/>
  <c r="Q64" i="4"/>
  <c r="R64" i="4"/>
  <c r="N65" i="4"/>
  <c r="O65" i="4"/>
  <c r="P65" i="4"/>
  <c r="Q65" i="4"/>
  <c r="R65" i="4"/>
  <c r="N66" i="4"/>
  <c r="O66" i="4"/>
  <c r="P66" i="4"/>
  <c r="Q66" i="4"/>
  <c r="R66" i="4"/>
  <c r="N67" i="4"/>
  <c r="O67" i="4"/>
  <c r="P67" i="4"/>
  <c r="Q67" i="4"/>
  <c r="R67" i="4"/>
  <c r="N68" i="4"/>
  <c r="O68" i="4"/>
  <c r="P68" i="4"/>
  <c r="Q68" i="4"/>
  <c r="R68" i="4"/>
  <c r="N69" i="4"/>
  <c r="O69" i="4"/>
  <c r="P69" i="4"/>
  <c r="Q69" i="4"/>
  <c r="R69" i="4"/>
  <c r="N70" i="4"/>
  <c r="O70" i="4"/>
  <c r="P70" i="4"/>
  <c r="Q70" i="4"/>
  <c r="R70" i="4"/>
  <c r="N71" i="4"/>
  <c r="O71" i="4"/>
  <c r="P71" i="4"/>
  <c r="Q71" i="4"/>
  <c r="R71" i="4"/>
  <c r="N72" i="4"/>
  <c r="O72" i="4"/>
  <c r="P72" i="4"/>
  <c r="Q72" i="4"/>
  <c r="R72" i="4"/>
  <c r="N73" i="4"/>
  <c r="O73" i="4"/>
  <c r="P73" i="4"/>
  <c r="Q73" i="4"/>
  <c r="R73" i="4"/>
  <c r="N74" i="4"/>
  <c r="O74" i="4"/>
  <c r="P74" i="4"/>
  <c r="Q74" i="4"/>
  <c r="R74" i="4"/>
  <c r="N75" i="4"/>
  <c r="O75" i="4"/>
  <c r="P75" i="4"/>
  <c r="Q75" i="4"/>
  <c r="R75" i="4"/>
  <c r="N76" i="4"/>
  <c r="O76" i="4"/>
  <c r="P76" i="4"/>
  <c r="Q76" i="4"/>
  <c r="R76" i="4"/>
  <c r="N77" i="4"/>
  <c r="O77" i="4"/>
  <c r="P77" i="4"/>
  <c r="Q77" i="4"/>
  <c r="R77" i="4"/>
  <c r="N78" i="4"/>
  <c r="O78" i="4"/>
  <c r="P78" i="4"/>
  <c r="Q78" i="4"/>
  <c r="R78" i="4"/>
  <c r="N79" i="4"/>
  <c r="O79" i="4"/>
  <c r="P79" i="4"/>
  <c r="Q79" i="4"/>
  <c r="R79" i="4"/>
  <c r="N80" i="4"/>
  <c r="O80" i="4"/>
  <c r="P80" i="4"/>
  <c r="Q80" i="4"/>
  <c r="R80" i="4"/>
  <c r="N81" i="4"/>
  <c r="O81" i="4"/>
  <c r="P81" i="4"/>
  <c r="S81" i="4" s="1"/>
  <c r="Q81" i="4"/>
  <c r="R81" i="4"/>
  <c r="N82" i="4"/>
  <c r="O82" i="4"/>
  <c r="P82" i="4"/>
  <c r="Q82" i="4"/>
  <c r="R82" i="4"/>
  <c r="N83" i="4"/>
  <c r="O83" i="4"/>
  <c r="P83" i="4"/>
  <c r="Q83" i="4"/>
  <c r="R83" i="4"/>
  <c r="N84" i="4"/>
  <c r="O84" i="4"/>
  <c r="P84" i="4"/>
  <c r="Q84" i="4"/>
  <c r="R84" i="4"/>
  <c r="N85" i="4"/>
  <c r="O85" i="4"/>
  <c r="P85" i="4"/>
  <c r="Q85" i="4"/>
  <c r="R85" i="4"/>
  <c r="N86" i="4"/>
  <c r="O86" i="4"/>
  <c r="P86" i="4"/>
  <c r="Q86" i="4"/>
  <c r="R86" i="4"/>
  <c r="N87" i="4"/>
  <c r="O87" i="4"/>
  <c r="P87" i="4"/>
  <c r="Q87" i="4"/>
  <c r="R87" i="4"/>
  <c r="N88" i="4"/>
  <c r="O88" i="4"/>
  <c r="P88" i="4"/>
  <c r="Q88" i="4"/>
  <c r="R88" i="4"/>
  <c r="N89" i="4"/>
  <c r="O89" i="4"/>
  <c r="P89" i="4"/>
  <c r="Q89" i="4"/>
  <c r="R89" i="4"/>
  <c r="N90" i="4"/>
  <c r="O90" i="4"/>
  <c r="P90" i="4"/>
  <c r="Q90" i="4"/>
  <c r="R90" i="4"/>
  <c r="N91" i="4"/>
  <c r="O91" i="4"/>
  <c r="P91" i="4"/>
  <c r="Q91" i="4"/>
  <c r="R91" i="4"/>
  <c r="N92" i="4"/>
  <c r="O92" i="4"/>
  <c r="P92" i="4"/>
  <c r="Q92" i="4"/>
  <c r="R92" i="4"/>
  <c r="N93" i="4"/>
  <c r="O93" i="4"/>
  <c r="P93" i="4"/>
  <c r="Q93" i="4"/>
  <c r="R93" i="4"/>
  <c r="N94" i="4"/>
  <c r="O94" i="4"/>
  <c r="P94" i="4"/>
  <c r="Q94" i="4"/>
  <c r="R94" i="4"/>
  <c r="N95" i="4"/>
  <c r="O95" i="4"/>
  <c r="P95" i="4"/>
  <c r="Q95" i="4"/>
  <c r="R95" i="4"/>
  <c r="N96" i="4"/>
  <c r="O96" i="4"/>
  <c r="P96" i="4"/>
  <c r="Q96" i="4"/>
  <c r="R96" i="4"/>
  <c r="N97" i="4"/>
  <c r="O97" i="4"/>
  <c r="P97" i="4"/>
  <c r="Q97" i="4"/>
  <c r="R97" i="4"/>
  <c r="N98" i="4"/>
  <c r="O98" i="4"/>
  <c r="P98" i="4"/>
  <c r="Q98" i="4"/>
  <c r="R98" i="4"/>
  <c r="N99" i="4"/>
  <c r="O99" i="4"/>
  <c r="P99" i="4"/>
  <c r="Q99" i="4"/>
  <c r="R99" i="4"/>
  <c r="N100" i="4"/>
  <c r="O100" i="4"/>
  <c r="P100" i="4"/>
  <c r="Q100" i="4"/>
  <c r="R100" i="4"/>
  <c r="N101" i="4"/>
  <c r="O101" i="4"/>
  <c r="P101" i="4"/>
  <c r="Q101" i="4"/>
  <c r="R101" i="4"/>
  <c r="N102" i="4"/>
  <c r="O102" i="4"/>
  <c r="P102" i="4"/>
  <c r="Q102" i="4"/>
  <c r="R102" i="4"/>
  <c r="N103" i="4"/>
  <c r="O103" i="4"/>
  <c r="P103" i="4"/>
  <c r="Q103" i="4"/>
  <c r="R103" i="4"/>
  <c r="N104" i="4"/>
  <c r="O104" i="4"/>
  <c r="P104" i="4"/>
  <c r="Q104" i="4"/>
  <c r="R104" i="4"/>
  <c r="N105" i="4"/>
  <c r="O105" i="4"/>
  <c r="P105" i="4"/>
  <c r="Q105" i="4"/>
  <c r="R105" i="4"/>
  <c r="N106" i="4"/>
  <c r="O106" i="4"/>
  <c r="P106" i="4"/>
  <c r="Q106" i="4"/>
  <c r="R106" i="4"/>
  <c r="N107" i="4"/>
  <c r="O107" i="4"/>
  <c r="P107" i="4"/>
  <c r="Q107" i="4"/>
  <c r="R107" i="4"/>
  <c r="N108" i="4"/>
  <c r="O108" i="4"/>
  <c r="P108" i="4"/>
  <c r="Q108" i="4"/>
  <c r="R108" i="4"/>
  <c r="N109" i="4"/>
  <c r="O109" i="4"/>
  <c r="P109" i="4"/>
  <c r="Q109" i="4"/>
  <c r="R109" i="4"/>
  <c r="N110" i="4"/>
  <c r="O110" i="4"/>
  <c r="P110" i="4"/>
  <c r="Q110" i="4"/>
  <c r="R110" i="4"/>
  <c r="N111" i="4"/>
  <c r="O111" i="4"/>
  <c r="P111" i="4"/>
  <c r="Q111" i="4"/>
  <c r="R111" i="4"/>
  <c r="N112" i="4"/>
  <c r="O112" i="4"/>
  <c r="P112" i="4"/>
  <c r="Q112" i="4"/>
  <c r="R112" i="4"/>
  <c r="N113" i="4"/>
  <c r="O113" i="4"/>
  <c r="P113" i="4"/>
  <c r="Q113" i="4"/>
  <c r="R113" i="4"/>
  <c r="N114" i="4"/>
  <c r="O114" i="4"/>
  <c r="P114" i="4"/>
  <c r="Q114" i="4"/>
  <c r="R114" i="4"/>
  <c r="N115" i="4"/>
  <c r="O115" i="4"/>
  <c r="P115" i="4"/>
  <c r="Q115" i="4"/>
  <c r="R115" i="4"/>
  <c r="N116" i="4"/>
  <c r="O116" i="4"/>
  <c r="P116" i="4"/>
  <c r="Q116" i="4"/>
  <c r="R116" i="4"/>
  <c r="N117" i="4"/>
  <c r="O117" i="4"/>
  <c r="P117" i="4"/>
  <c r="Q117" i="4"/>
  <c r="R117" i="4"/>
  <c r="N118" i="4"/>
  <c r="O118" i="4"/>
  <c r="P118" i="4"/>
  <c r="Q118" i="4"/>
  <c r="R118" i="4"/>
  <c r="N119" i="4"/>
  <c r="O119" i="4"/>
  <c r="P119" i="4"/>
  <c r="Q119" i="4"/>
  <c r="R119" i="4"/>
  <c r="N120" i="4"/>
  <c r="O120" i="4"/>
  <c r="P120" i="4"/>
  <c r="Q120" i="4"/>
  <c r="R120" i="4"/>
  <c r="N121" i="4"/>
  <c r="O121" i="4"/>
  <c r="P121" i="4"/>
  <c r="Q121" i="4"/>
  <c r="R121" i="4"/>
  <c r="N122" i="4"/>
  <c r="O122" i="4"/>
  <c r="P122" i="4"/>
  <c r="Q122" i="4"/>
  <c r="R122" i="4"/>
  <c r="N123" i="4"/>
  <c r="O123" i="4"/>
  <c r="P123" i="4"/>
  <c r="Q123" i="4"/>
  <c r="R123" i="4"/>
  <c r="N124" i="4"/>
  <c r="O124" i="4"/>
  <c r="P124" i="4"/>
  <c r="Q124" i="4"/>
  <c r="R124" i="4"/>
  <c r="N125" i="4"/>
  <c r="O125" i="4"/>
  <c r="P125" i="4"/>
  <c r="Q125" i="4"/>
  <c r="R125" i="4"/>
  <c r="N126" i="4"/>
  <c r="O126" i="4"/>
  <c r="P126" i="4"/>
  <c r="Q126" i="4"/>
  <c r="R126" i="4"/>
  <c r="N127" i="4"/>
  <c r="O127" i="4"/>
  <c r="P127" i="4"/>
  <c r="Q127" i="4"/>
  <c r="R127" i="4"/>
  <c r="R4" i="4"/>
  <c r="Q4" i="4"/>
  <c r="P4" i="4"/>
  <c r="O4" i="4"/>
  <c r="N4" i="4"/>
  <c r="N5" i="5"/>
  <c r="O5" i="5"/>
  <c r="P5" i="5"/>
  <c r="Q5" i="5"/>
  <c r="R5" i="5"/>
  <c r="N6" i="5"/>
  <c r="O6" i="5"/>
  <c r="P6" i="5"/>
  <c r="Q6" i="5"/>
  <c r="R6" i="5"/>
  <c r="N7" i="5"/>
  <c r="O7" i="5"/>
  <c r="P7" i="5"/>
  <c r="Q7" i="5"/>
  <c r="R7" i="5"/>
  <c r="N8" i="5"/>
  <c r="O8" i="5"/>
  <c r="P8" i="5"/>
  <c r="Q8" i="5"/>
  <c r="R8" i="5"/>
  <c r="N9" i="5"/>
  <c r="O9" i="5"/>
  <c r="P9" i="5"/>
  <c r="Q9" i="5"/>
  <c r="R9" i="5"/>
  <c r="N10" i="5"/>
  <c r="O10" i="5"/>
  <c r="P10" i="5"/>
  <c r="Q10" i="5"/>
  <c r="R10" i="5"/>
  <c r="N11" i="5"/>
  <c r="O11" i="5"/>
  <c r="P11" i="5"/>
  <c r="Q11" i="5"/>
  <c r="R11" i="5"/>
  <c r="N12" i="5"/>
  <c r="O12" i="5"/>
  <c r="P12" i="5"/>
  <c r="Q12" i="5"/>
  <c r="R12" i="5"/>
  <c r="N13" i="5"/>
  <c r="O13" i="5"/>
  <c r="P13" i="5"/>
  <c r="Q13" i="5"/>
  <c r="R13" i="5"/>
  <c r="N14" i="5"/>
  <c r="O14" i="5"/>
  <c r="P14" i="5"/>
  <c r="Q14" i="5"/>
  <c r="R14" i="5"/>
  <c r="N15" i="5"/>
  <c r="O15" i="5"/>
  <c r="P15" i="5"/>
  <c r="Q15" i="5"/>
  <c r="R15" i="5"/>
  <c r="N16" i="5"/>
  <c r="O16" i="5"/>
  <c r="P16" i="5"/>
  <c r="Q16" i="5"/>
  <c r="R16" i="5"/>
  <c r="N17" i="5"/>
  <c r="O17" i="5"/>
  <c r="P17" i="5"/>
  <c r="Q17" i="5"/>
  <c r="R17" i="5"/>
  <c r="N18" i="5"/>
  <c r="O18" i="5"/>
  <c r="P18" i="5"/>
  <c r="Q18" i="5"/>
  <c r="R18" i="5"/>
  <c r="N19" i="5"/>
  <c r="O19" i="5"/>
  <c r="P19" i="5"/>
  <c r="Q19" i="5"/>
  <c r="R19" i="5"/>
  <c r="N20" i="5"/>
  <c r="O20" i="5"/>
  <c r="P20" i="5"/>
  <c r="Q20" i="5"/>
  <c r="R20" i="5"/>
  <c r="N21" i="5"/>
  <c r="O21" i="5"/>
  <c r="P21" i="5"/>
  <c r="Q21" i="5"/>
  <c r="R21" i="5"/>
  <c r="N22" i="5"/>
  <c r="O22" i="5"/>
  <c r="P22" i="5"/>
  <c r="Q22" i="5"/>
  <c r="R22" i="5"/>
  <c r="N23" i="5"/>
  <c r="O23" i="5"/>
  <c r="P23" i="5"/>
  <c r="Q23" i="5"/>
  <c r="R23" i="5"/>
  <c r="N24" i="5"/>
  <c r="O24" i="5"/>
  <c r="P24" i="5"/>
  <c r="Q24" i="5"/>
  <c r="R24" i="5"/>
  <c r="N25" i="5"/>
  <c r="O25" i="5"/>
  <c r="P25" i="5"/>
  <c r="Q25" i="5"/>
  <c r="R25" i="5"/>
  <c r="N26" i="5"/>
  <c r="O26" i="5"/>
  <c r="P26" i="5"/>
  <c r="Q26" i="5"/>
  <c r="R26" i="5"/>
  <c r="N27" i="5"/>
  <c r="O27" i="5"/>
  <c r="P27" i="5"/>
  <c r="Q27" i="5"/>
  <c r="R27" i="5"/>
  <c r="N28" i="5"/>
  <c r="O28" i="5"/>
  <c r="P28" i="5"/>
  <c r="Q28" i="5"/>
  <c r="R28" i="5"/>
  <c r="N29" i="5"/>
  <c r="O29" i="5"/>
  <c r="P29" i="5"/>
  <c r="Q29" i="5"/>
  <c r="R29" i="5"/>
  <c r="N30" i="5"/>
  <c r="O30" i="5"/>
  <c r="P30" i="5"/>
  <c r="Q30" i="5"/>
  <c r="R30" i="5"/>
  <c r="N31" i="5"/>
  <c r="O31" i="5"/>
  <c r="P31" i="5"/>
  <c r="Q31" i="5"/>
  <c r="R31" i="5"/>
  <c r="N32" i="5"/>
  <c r="O32" i="5"/>
  <c r="P32" i="5"/>
  <c r="Q32" i="5"/>
  <c r="R32" i="5"/>
  <c r="N33" i="5"/>
  <c r="O33" i="5"/>
  <c r="P33" i="5"/>
  <c r="Q33" i="5"/>
  <c r="R33" i="5"/>
  <c r="N34" i="5"/>
  <c r="O34" i="5"/>
  <c r="P34" i="5"/>
  <c r="Q34" i="5"/>
  <c r="R34" i="5"/>
  <c r="N35" i="5"/>
  <c r="O35" i="5"/>
  <c r="P35" i="5"/>
  <c r="Q35" i="5"/>
  <c r="R35" i="5"/>
  <c r="N36" i="5"/>
  <c r="O36" i="5"/>
  <c r="P36" i="5"/>
  <c r="Q36" i="5"/>
  <c r="R36" i="5"/>
  <c r="N37" i="5"/>
  <c r="O37" i="5"/>
  <c r="P37" i="5"/>
  <c r="Q37" i="5"/>
  <c r="R37" i="5"/>
  <c r="N38" i="5"/>
  <c r="O38" i="5"/>
  <c r="P38" i="5"/>
  <c r="Q38" i="5"/>
  <c r="R38" i="5"/>
  <c r="N39" i="5"/>
  <c r="O39" i="5"/>
  <c r="P39" i="5"/>
  <c r="Q39" i="5"/>
  <c r="R39" i="5"/>
  <c r="N40" i="5"/>
  <c r="O40" i="5"/>
  <c r="P40" i="5"/>
  <c r="Q40" i="5"/>
  <c r="R40" i="5"/>
  <c r="N41" i="5"/>
  <c r="O41" i="5"/>
  <c r="P41" i="5"/>
  <c r="Q41" i="5"/>
  <c r="R41" i="5"/>
  <c r="N42" i="5"/>
  <c r="O42" i="5"/>
  <c r="P42" i="5"/>
  <c r="Q42" i="5"/>
  <c r="R42" i="5"/>
  <c r="N43" i="5"/>
  <c r="O43" i="5"/>
  <c r="P43" i="5"/>
  <c r="Q43" i="5"/>
  <c r="R43" i="5"/>
  <c r="N44" i="5"/>
  <c r="O44" i="5"/>
  <c r="P44" i="5"/>
  <c r="Q44" i="5"/>
  <c r="R44" i="5"/>
  <c r="N45" i="5"/>
  <c r="O45" i="5"/>
  <c r="P45" i="5"/>
  <c r="Q45" i="5"/>
  <c r="R45" i="5"/>
  <c r="N46" i="5"/>
  <c r="O46" i="5"/>
  <c r="P46" i="5"/>
  <c r="Q46" i="5"/>
  <c r="R46" i="5"/>
  <c r="N47" i="5"/>
  <c r="O47" i="5"/>
  <c r="P47" i="5"/>
  <c r="Q47" i="5"/>
  <c r="R47" i="5"/>
  <c r="N48" i="5"/>
  <c r="O48" i="5"/>
  <c r="P48" i="5"/>
  <c r="Q48" i="5"/>
  <c r="R48" i="5"/>
  <c r="N49" i="5"/>
  <c r="O49" i="5"/>
  <c r="P49" i="5"/>
  <c r="Q49" i="5"/>
  <c r="R49" i="5"/>
  <c r="N50" i="5"/>
  <c r="O50" i="5"/>
  <c r="P50" i="5"/>
  <c r="Q50" i="5"/>
  <c r="R50" i="5"/>
  <c r="N51" i="5"/>
  <c r="O51" i="5"/>
  <c r="P51" i="5"/>
  <c r="Q51" i="5"/>
  <c r="R51" i="5"/>
  <c r="N52" i="5"/>
  <c r="O52" i="5"/>
  <c r="P52" i="5"/>
  <c r="Q52" i="5"/>
  <c r="R52" i="5"/>
  <c r="N53" i="5"/>
  <c r="O53" i="5"/>
  <c r="P53" i="5"/>
  <c r="Q53" i="5"/>
  <c r="R53" i="5"/>
  <c r="N54" i="5"/>
  <c r="O54" i="5"/>
  <c r="P54" i="5"/>
  <c r="Q54" i="5"/>
  <c r="R54" i="5"/>
  <c r="N55" i="5"/>
  <c r="O55" i="5"/>
  <c r="P55" i="5"/>
  <c r="Q55" i="5"/>
  <c r="R55" i="5"/>
  <c r="N56" i="5"/>
  <c r="O56" i="5"/>
  <c r="P56" i="5"/>
  <c r="Q56" i="5"/>
  <c r="R56" i="5"/>
  <c r="N57" i="5"/>
  <c r="O57" i="5"/>
  <c r="P57" i="5"/>
  <c r="Q57" i="5"/>
  <c r="R57" i="5"/>
  <c r="N58" i="5"/>
  <c r="O58" i="5"/>
  <c r="P58" i="5"/>
  <c r="Q58" i="5"/>
  <c r="R58" i="5"/>
  <c r="N59" i="5"/>
  <c r="O59" i="5"/>
  <c r="P59" i="5"/>
  <c r="Q59" i="5"/>
  <c r="R59" i="5"/>
  <c r="N60" i="5"/>
  <c r="O60" i="5"/>
  <c r="P60" i="5"/>
  <c r="Q60" i="5"/>
  <c r="R60" i="5"/>
  <c r="N61" i="5"/>
  <c r="O61" i="5"/>
  <c r="P61" i="5"/>
  <c r="Q61" i="5"/>
  <c r="R61" i="5"/>
  <c r="N62" i="5"/>
  <c r="O62" i="5"/>
  <c r="P62" i="5"/>
  <c r="Q62" i="5"/>
  <c r="R62" i="5"/>
  <c r="N63" i="5"/>
  <c r="O63" i="5"/>
  <c r="P63" i="5"/>
  <c r="Q63" i="5"/>
  <c r="R63" i="5"/>
  <c r="N64" i="5"/>
  <c r="O64" i="5"/>
  <c r="P64" i="5"/>
  <c r="Q64" i="5"/>
  <c r="R64" i="5"/>
  <c r="N65" i="5"/>
  <c r="O65" i="5"/>
  <c r="P65" i="5"/>
  <c r="Q65" i="5"/>
  <c r="R65" i="5"/>
  <c r="N66" i="5"/>
  <c r="O66" i="5"/>
  <c r="P66" i="5"/>
  <c r="Q66" i="5"/>
  <c r="R66" i="5"/>
  <c r="N67" i="5"/>
  <c r="O67" i="5"/>
  <c r="P67" i="5"/>
  <c r="Q67" i="5"/>
  <c r="R67" i="5"/>
  <c r="N68" i="5"/>
  <c r="O68" i="5"/>
  <c r="P68" i="5"/>
  <c r="Q68" i="5"/>
  <c r="R68" i="5"/>
  <c r="N69" i="5"/>
  <c r="O69" i="5"/>
  <c r="P69" i="5"/>
  <c r="Q69" i="5"/>
  <c r="R69" i="5"/>
  <c r="N70" i="5"/>
  <c r="O70" i="5"/>
  <c r="P70" i="5"/>
  <c r="Q70" i="5"/>
  <c r="R70" i="5"/>
  <c r="N71" i="5"/>
  <c r="O71" i="5"/>
  <c r="P71" i="5"/>
  <c r="Q71" i="5"/>
  <c r="R71" i="5"/>
  <c r="N72" i="5"/>
  <c r="O72" i="5"/>
  <c r="P72" i="5"/>
  <c r="Q72" i="5"/>
  <c r="R72" i="5"/>
  <c r="N73" i="5"/>
  <c r="O73" i="5"/>
  <c r="P73" i="5"/>
  <c r="Q73" i="5"/>
  <c r="R73" i="5"/>
  <c r="N74" i="5"/>
  <c r="O74" i="5"/>
  <c r="P74" i="5"/>
  <c r="Q74" i="5"/>
  <c r="R74" i="5"/>
  <c r="N75" i="5"/>
  <c r="O75" i="5"/>
  <c r="P75" i="5"/>
  <c r="Q75" i="5"/>
  <c r="R75" i="5"/>
  <c r="N76" i="5"/>
  <c r="O76" i="5"/>
  <c r="P76" i="5"/>
  <c r="Q76" i="5"/>
  <c r="R76" i="5"/>
  <c r="N77" i="5"/>
  <c r="O77" i="5"/>
  <c r="P77" i="5"/>
  <c r="Q77" i="5"/>
  <c r="R77" i="5"/>
  <c r="N78" i="5"/>
  <c r="O78" i="5"/>
  <c r="P78" i="5"/>
  <c r="Q78" i="5"/>
  <c r="R78" i="5"/>
  <c r="N79" i="5"/>
  <c r="O79" i="5"/>
  <c r="P79" i="5"/>
  <c r="Q79" i="5"/>
  <c r="R79" i="5"/>
  <c r="N80" i="5"/>
  <c r="O80" i="5"/>
  <c r="P80" i="5"/>
  <c r="Q80" i="5"/>
  <c r="R80" i="5"/>
  <c r="N81" i="5"/>
  <c r="O81" i="5"/>
  <c r="P81" i="5"/>
  <c r="Q81" i="5"/>
  <c r="R81" i="5"/>
  <c r="N82" i="5"/>
  <c r="O82" i="5"/>
  <c r="P82" i="5"/>
  <c r="Q82" i="5"/>
  <c r="R82" i="5"/>
  <c r="N83" i="5"/>
  <c r="O83" i="5"/>
  <c r="P83" i="5"/>
  <c r="Q83" i="5"/>
  <c r="R83" i="5"/>
  <c r="N87" i="5"/>
  <c r="O87" i="5"/>
  <c r="P87" i="5"/>
  <c r="Q87" i="5"/>
  <c r="R87" i="5"/>
  <c r="N88" i="5"/>
  <c r="O88" i="5"/>
  <c r="P88" i="5"/>
  <c r="Q88" i="5"/>
  <c r="R88" i="5"/>
  <c r="N89" i="5"/>
  <c r="O89" i="5"/>
  <c r="P89" i="5"/>
  <c r="Q89" i="5"/>
  <c r="R89" i="5"/>
  <c r="N90" i="5"/>
  <c r="O90" i="5"/>
  <c r="P90" i="5"/>
  <c r="Q90" i="5"/>
  <c r="R90" i="5"/>
  <c r="N91" i="5"/>
  <c r="O91" i="5"/>
  <c r="P91" i="5"/>
  <c r="Q91" i="5"/>
  <c r="R91" i="5"/>
  <c r="N92" i="5"/>
  <c r="O92" i="5"/>
  <c r="P92" i="5"/>
  <c r="Q92" i="5"/>
  <c r="R92" i="5"/>
  <c r="N93" i="5"/>
  <c r="O93" i="5"/>
  <c r="P93" i="5"/>
  <c r="Q93" i="5"/>
  <c r="R93" i="5"/>
  <c r="N94" i="5"/>
  <c r="O94" i="5"/>
  <c r="P94" i="5"/>
  <c r="Q94" i="5"/>
  <c r="R94" i="5"/>
  <c r="N95" i="5"/>
  <c r="O95" i="5"/>
  <c r="P95" i="5"/>
  <c r="Q95" i="5"/>
  <c r="R95" i="5"/>
  <c r="N96" i="5"/>
  <c r="O96" i="5"/>
  <c r="P96" i="5"/>
  <c r="Q96" i="5"/>
  <c r="R96" i="5"/>
  <c r="N97" i="5"/>
  <c r="O97" i="5"/>
  <c r="P97" i="5"/>
  <c r="Q97" i="5"/>
  <c r="R97" i="5"/>
  <c r="N98" i="5"/>
  <c r="O98" i="5"/>
  <c r="P98" i="5"/>
  <c r="Q98" i="5"/>
  <c r="R98" i="5"/>
  <c r="N99" i="5"/>
  <c r="O99" i="5"/>
  <c r="P99" i="5"/>
  <c r="Q99" i="5"/>
  <c r="R99" i="5"/>
  <c r="N100" i="5"/>
  <c r="O100" i="5"/>
  <c r="P100" i="5"/>
  <c r="Q100" i="5"/>
  <c r="R100" i="5"/>
  <c r="N101" i="5"/>
  <c r="O101" i="5"/>
  <c r="P101" i="5"/>
  <c r="Q101" i="5"/>
  <c r="R101" i="5"/>
  <c r="N102" i="5"/>
  <c r="O102" i="5"/>
  <c r="P102" i="5"/>
  <c r="Q102" i="5"/>
  <c r="R102" i="5"/>
  <c r="N103" i="5"/>
  <c r="O103" i="5"/>
  <c r="P103" i="5"/>
  <c r="Q103" i="5"/>
  <c r="R103" i="5"/>
  <c r="N104" i="5"/>
  <c r="O104" i="5"/>
  <c r="P104" i="5"/>
  <c r="Q104" i="5"/>
  <c r="R104" i="5"/>
  <c r="N105" i="5"/>
  <c r="O105" i="5"/>
  <c r="P105" i="5"/>
  <c r="Q105" i="5"/>
  <c r="R105" i="5"/>
  <c r="N106" i="5"/>
  <c r="O106" i="5"/>
  <c r="P106" i="5"/>
  <c r="Q106" i="5"/>
  <c r="R106" i="5"/>
  <c r="N107" i="5"/>
  <c r="O107" i="5"/>
  <c r="P107" i="5"/>
  <c r="Q107" i="5"/>
  <c r="R107" i="5"/>
  <c r="N108" i="5"/>
  <c r="O108" i="5"/>
  <c r="P108" i="5"/>
  <c r="Q108" i="5"/>
  <c r="R108" i="5"/>
  <c r="N109" i="5"/>
  <c r="O109" i="5"/>
  <c r="P109" i="5"/>
  <c r="Q109" i="5"/>
  <c r="R109" i="5"/>
  <c r="N110" i="5"/>
  <c r="O110" i="5"/>
  <c r="P110" i="5"/>
  <c r="Q110" i="5"/>
  <c r="R110" i="5"/>
  <c r="N111" i="5"/>
  <c r="O111" i="5"/>
  <c r="P111" i="5"/>
  <c r="Q111" i="5"/>
  <c r="R111" i="5"/>
  <c r="N112" i="5"/>
  <c r="O112" i="5"/>
  <c r="P112" i="5"/>
  <c r="Q112" i="5"/>
  <c r="R112" i="5"/>
  <c r="N113" i="5"/>
  <c r="O113" i="5"/>
  <c r="P113" i="5"/>
  <c r="Q113" i="5"/>
  <c r="R113" i="5"/>
  <c r="N114" i="5"/>
  <c r="O114" i="5"/>
  <c r="P114" i="5"/>
  <c r="Q114" i="5"/>
  <c r="R114" i="5"/>
  <c r="N115" i="5"/>
  <c r="O115" i="5"/>
  <c r="P115" i="5"/>
  <c r="Q115" i="5"/>
  <c r="R115" i="5"/>
  <c r="N116" i="5"/>
  <c r="O116" i="5"/>
  <c r="P116" i="5"/>
  <c r="Q116" i="5"/>
  <c r="R116" i="5"/>
  <c r="N117" i="5"/>
  <c r="O117" i="5"/>
  <c r="P117" i="5"/>
  <c r="Q117" i="5"/>
  <c r="R117" i="5"/>
  <c r="N118" i="5"/>
  <c r="O118" i="5"/>
  <c r="P118" i="5"/>
  <c r="Q118" i="5"/>
  <c r="R118" i="5"/>
  <c r="N119" i="5"/>
  <c r="O119" i="5"/>
  <c r="P119" i="5"/>
  <c r="Q119" i="5"/>
  <c r="R119" i="5"/>
  <c r="N120" i="5"/>
  <c r="O120" i="5"/>
  <c r="P120" i="5"/>
  <c r="Q120" i="5"/>
  <c r="R120" i="5"/>
  <c r="N121" i="5"/>
  <c r="O121" i="5"/>
  <c r="P121" i="5"/>
  <c r="Q121" i="5"/>
  <c r="R121" i="5"/>
  <c r="N122" i="5"/>
  <c r="O122" i="5"/>
  <c r="P122" i="5"/>
  <c r="Q122" i="5"/>
  <c r="R122" i="5"/>
  <c r="N123" i="5"/>
  <c r="O123" i="5"/>
  <c r="P123" i="5"/>
  <c r="Q123" i="5"/>
  <c r="R123" i="5"/>
  <c r="N124" i="5"/>
  <c r="O124" i="5"/>
  <c r="P124" i="5"/>
  <c r="Q124" i="5"/>
  <c r="R124" i="5"/>
  <c r="N125" i="5"/>
  <c r="O125" i="5"/>
  <c r="P125" i="5"/>
  <c r="Q125" i="5"/>
  <c r="R125" i="5"/>
  <c r="N126" i="5"/>
  <c r="O126" i="5"/>
  <c r="P126" i="5"/>
  <c r="Q126" i="5"/>
  <c r="R126" i="5"/>
  <c r="N127" i="5"/>
  <c r="O127" i="5"/>
  <c r="P127" i="5"/>
  <c r="Q127" i="5"/>
  <c r="R127" i="5"/>
  <c r="N128" i="5"/>
  <c r="O128" i="5"/>
  <c r="P128" i="5"/>
  <c r="Q128" i="5"/>
  <c r="R128" i="5"/>
  <c r="N129" i="5"/>
  <c r="O129" i="5"/>
  <c r="P129" i="5"/>
  <c r="Q129" i="5"/>
  <c r="R129" i="5"/>
  <c r="N130" i="5"/>
  <c r="O130" i="5"/>
  <c r="P130" i="5"/>
  <c r="Q130" i="5"/>
  <c r="R130" i="5"/>
  <c r="N131" i="5"/>
  <c r="O131" i="5"/>
  <c r="P131" i="5"/>
  <c r="Q131" i="5"/>
  <c r="R131" i="5"/>
  <c r="N132" i="5"/>
  <c r="O132" i="5"/>
  <c r="P132" i="5"/>
  <c r="Q132" i="5"/>
  <c r="R132" i="5"/>
  <c r="N133" i="5"/>
  <c r="O133" i="5"/>
  <c r="P133" i="5"/>
  <c r="Q133" i="5"/>
  <c r="R133" i="5"/>
  <c r="N134" i="5"/>
  <c r="O134" i="5"/>
  <c r="P134" i="5"/>
  <c r="Q134" i="5"/>
  <c r="R134" i="5"/>
  <c r="N135" i="5"/>
  <c r="O135" i="5"/>
  <c r="P135" i="5"/>
  <c r="Q135" i="5"/>
  <c r="R135" i="5"/>
  <c r="N136" i="5"/>
  <c r="O136" i="5"/>
  <c r="P136" i="5"/>
  <c r="Q136" i="5"/>
  <c r="R136" i="5"/>
  <c r="N137" i="5"/>
  <c r="O137" i="5"/>
  <c r="P137" i="5"/>
  <c r="Q137" i="5"/>
  <c r="R137" i="5"/>
  <c r="N138" i="5"/>
  <c r="O138" i="5"/>
  <c r="P138" i="5"/>
  <c r="Q138" i="5"/>
  <c r="R138" i="5"/>
  <c r="N139" i="5"/>
  <c r="O139" i="5"/>
  <c r="P139" i="5"/>
  <c r="Q139" i="5"/>
  <c r="R139" i="5"/>
  <c r="R4" i="5"/>
  <c r="Q4" i="5"/>
  <c r="P4" i="5"/>
  <c r="O4" i="5"/>
  <c r="N4" i="5"/>
  <c r="N5" i="6"/>
  <c r="O5" i="6"/>
  <c r="P5" i="6"/>
  <c r="Q5" i="6"/>
  <c r="R5" i="6"/>
  <c r="N6" i="6"/>
  <c r="O6" i="6"/>
  <c r="S6" i="6" s="1"/>
  <c r="P6" i="6"/>
  <c r="Q6" i="6"/>
  <c r="R6" i="6"/>
  <c r="N7" i="6"/>
  <c r="O7" i="6"/>
  <c r="P7" i="6"/>
  <c r="Q7" i="6"/>
  <c r="R7" i="6"/>
  <c r="N8" i="6"/>
  <c r="O8" i="6"/>
  <c r="P8" i="6"/>
  <c r="Q8" i="6"/>
  <c r="R8" i="6"/>
  <c r="N9" i="6"/>
  <c r="O9" i="6"/>
  <c r="P9" i="6"/>
  <c r="Q9" i="6"/>
  <c r="R9" i="6"/>
  <c r="N10" i="6"/>
  <c r="O10" i="6"/>
  <c r="P10" i="6"/>
  <c r="Q10" i="6"/>
  <c r="R10" i="6"/>
  <c r="N11" i="6"/>
  <c r="O11" i="6"/>
  <c r="P11" i="6"/>
  <c r="Q11" i="6"/>
  <c r="R11" i="6"/>
  <c r="N12" i="6"/>
  <c r="O12" i="6"/>
  <c r="P12" i="6"/>
  <c r="Q12" i="6"/>
  <c r="R12" i="6"/>
  <c r="N13" i="6"/>
  <c r="O13" i="6"/>
  <c r="P13" i="6"/>
  <c r="Q13" i="6"/>
  <c r="R13" i="6"/>
  <c r="N14" i="6"/>
  <c r="O14" i="6"/>
  <c r="P14" i="6"/>
  <c r="Q14" i="6"/>
  <c r="R14" i="6"/>
  <c r="N15" i="6"/>
  <c r="O15" i="6"/>
  <c r="P15" i="6"/>
  <c r="Q15" i="6"/>
  <c r="R15" i="6"/>
  <c r="N16" i="6"/>
  <c r="O16" i="6"/>
  <c r="P16" i="6"/>
  <c r="Q16" i="6"/>
  <c r="R16" i="6"/>
  <c r="N17" i="6"/>
  <c r="O17" i="6"/>
  <c r="P17" i="6"/>
  <c r="Q17" i="6"/>
  <c r="R17" i="6"/>
  <c r="N18" i="6"/>
  <c r="O18" i="6"/>
  <c r="P18" i="6"/>
  <c r="Q18" i="6"/>
  <c r="R18" i="6"/>
  <c r="N19" i="6"/>
  <c r="O19" i="6"/>
  <c r="P19" i="6"/>
  <c r="Q19" i="6"/>
  <c r="R19" i="6"/>
  <c r="N20" i="6"/>
  <c r="O20" i="6"/>
  <c r="P20" i="6"/>
  <c r="Q20" i="6"/>
  <c r="R20" i="6"/>
  <c r="N21" i="6"/>
  <c r="O21" i="6"/>
  <c r="P21" i="6"/>
  <c r="Q21" i="6"/>
  <c r="R21" i="6"/>
  <c r="N22" i="6"/>
  <c r="O22" i="6"/>
  <c r="P22" i="6"/>
  <c r="Q22" i="6"/>
  <c r="R22" i="6"/>
  <c r="N23" i="6"/>
  <c r="O23" i="6"/>
  <c r="P23" i="6"/>
  <c r="Q23" i="6"/>
  <c r="R23" i="6"/>
  <c r="N24" i="6"/>
  <c r="O24" i="6"/>
  <c r="P24" i="6"/>
  <c r="Q24" i="6"/>
  <c r="R24" i="6"/>
  <c r="N25" i="6"/>
  <c r="O25" i="6"/>
  <c r="P25" i="6"/>
  <c r="Q25" i="6"/>
  <c r="R25" i="6"/>
  <c r="N26" i="6"/>
  <c r="O26" i="6"/>
  <c r="P26" i="6"/>
  <c r="Q26" i="6"/>
  <c r="R26" i="6"/>
  <c r="N27" i="6"/>
  <c r="O27" i="6"/>
  <c r="P27" i="6"/>
  <c r="Q27" i="6"/>
  <c r="R27" i="6"/>
  <c r="N28" i="6"/>
  <c r="O28" i="6"/>
  <c r="P28" i="6"/>
  <c r="Q28" i="6"/>
  <c r="R28" i="6"/>
  <c r="N29" i="6"/>
  <c r="O29" i="6"/>
  <c r="P29" i="6"/>
  <c r="Q29" i="6"/>
  <c r="R29" i="6"/>
  <c r="N30" i="6"/>
  <c r="O30" i="6"/>
  <c r="P30" i="6"/>
  <c r="Q30" i="6"/>
  <c r="R30" i="6"/>
  <c r="N31" i="6"/>
  <c r="O31" i="6"/>
  <c r="P31" i="6"/>
  <c r="Q31" i="6"/>
  <c r="R31" i="6"/>
  <c r="N32" i="6"/>
  <c r="O32" i="6"/>
  <c r="P32" i="6"/>
  <c r="Q32" i="6"/>
  <c r="R32" i="6"/>
  <c r="N33" i="6"/>
  <c r="O33" i="6"/>
  <c r="P33" i="6"/>
  <c r="Q33" i="6"/>
  <c r="R33" i="6"/>
  <c r="N34" i="6"/>
  <c r="O34" i="6"/>
  <c r="P34" i="6"/>
  <c r="Q34" i="6"/>
  <c r="R34" i="6"/>
  <c r="N35" i="6"/>
  <c r="O35" i="6"/>
  <c r="P35" i="6"/>
  <c r="Q35" i="6"/>
  <c r="R35" i="6"/>
  <c r="N36" i="6"/>
  <c r="O36" i="6"/>
  <c r="P36" i="6"/>
  <c r="Q36" i="6"/>
  <c r="R36" i="6"/>
  <c r="N37" i="6"/>
  <c r="O37" i="6"/>
  <c r="P37" i="6"/>
  <c r="Q37" i="6"/>
  <c r="R37" i="6"/>
  <c r="N38" i="6"/>
  <c r="O38" i="6"/>
  <c r="P38" i="6"/>
  <c r="Q38" i="6"/>
  <c r="R38" i="6"/>
  <c r="N39" i="6"/>
  <c r="O39" i="6"/>
  <c r="P39" i="6"/>
  <c r="Q39" i="6"/>
  <c r="R39" i="6"/>
  <c r="N40" i="6"/>
  <c r="O40" i="6"/>
  <c r="P40" i="6"/>
  <c r="Q40" i="6"/>
  <c r="R40" i="6"/>
  <c r="N41" i="6"/>
  <c r="O41" i="6"/>
  <c r="P41" i="6"/>
  <c r="Q41" i="6"/>
  <c r="R41" i="6"/>
  <c r="N42" i="6"/>
  <c r="O42" i="6"/>
  <c r="P42" i="6"/>
  <c r="Q42" i="6"/>
  <c r="R42" i="6"/>
  <c r="N43" i="6"/>
  <c r="O43" i="6"/>
  <c r="P43" i="6"/>
  <c r="Q43" i="6"/>
  <c r="R43" i="6"/>
  <c r="N44" i="6"/>
  <c r="O44" i="6"/>
  <c r="P44" i="6"/>
  <c r="Q44" i="6"/>
  <c r="R44" i="6"/>
  <c r="N45" i="6"/>
  <c r="O45" i="6"/>
  <c r="P45" i="6"/>
  <c r="Q45" i="6"/>
  <c r="R45" i="6"/>
  <c r="N46" i="6"/>
  <c r="O46" i="6"/>
  <c r="P46" i="6"/>
  <c r="Q46" i="6"/>
  <c r="R46" i="6"/>
  <c r="N47" i="6"/>
  <c r="O47" i="6"/>
  <c r="P47" i="6"/>
  <c r="Q47" i="6"/>
  <c r="R47" i="6"/>
  <c r="N48" i="6"/>
  <c r="O48" i="6"/>
  <c r="P48" i="6"/>
  <c r="Q48" i="6"/>
  <c r="R48" i="6"/>
  <c r="N49" i="6"/>
  <c r="O49" i="6"/>
  <c r="P49" i="6"/>
  <c r="Q49" i="6"/>
  <c r="R49" i="6"/>
  <c r="N50" i="6"/>
  <c r="O50" i="6"/>
  <c r="P50" i="6"/>
  <c r="Q50" i="6"/>
  <c r="R50" i="6"/>
  <c r="N51" i="6"/>
  <c r="O51" i="6"/>
  <c r="P51" i="6"/>
  <c r="Q51" i="6"/>
  <c r="R51" i="6"/>
  <c r="N52" i="6"/>
  <c r="O52" i="6"/>
  <c r="P52" i="6"/>
  <c r="Q52" i="6"/>
  <c r="R52" i="6"/>
  <c r="N53" i="6"/>
  <c r="O53" i="6"/>
  <c r="P53" i="6"/>
  <c r="Q53" i="6"/>
  <c r="R53" i="6"/>
  <c r="N54" i="6"/>
  <c r="O54" i="6"/>
  <c r="P54" i="6"/>
  <c r="Q54" i="6"/>
  <c r="R54" i="6"/>
  <c r="N55" i="6"/>
  <c r="O55" i="6"/>
  <c r="P55" i="6"/>
  <c r="Q55" i="6"/>
  <c r="R55" i="6"/>
  <c r="N56" i="6"/>
  <c r="O56" i="6"/>
  <c r="P56" i="6"/>
  <c r="Q56" i="6"/>
  <c r="R56" i="6"/>
  <c r="N57" i="6"/>
  <c r="O57" i="6"/>
  <c r="P57" i="6"/>
  <c r="Q57" i="6"/>
  <c r="R57" i="6"/>
  <c r="N58" i="6"/>
  <c r="O58" i="6"/>
  <c r="P58" i="6"/>
  <c r="Q58" i="6"/>
  <c r="R58" i="6"/>
  <c r="N59" i="6"/>
  <c r="O59" i="6"/>
  <c r="P59" i="6"/>
  <c r="Q59" i="6"/>
  <c r="R59" i="6"/>
  <c r="N60" i="6"/>
  <c r="O60" i="6"/>
  <c r="P60" i="6"/>
  <c r="Q60" i="6"/>
  <c r="R60" i="6"/>
  <c r="N61" i="6"/>
  <c r="O61" i="6"/>
  <c r="P61" i="6"/>
  <c r="Q61" i="6"/>
  <c r="R61" i="6"/>
  <c r="N62" i="6"/>
  <c r="O62" i="6"/>
  <c r="P62" i="6"/>
  <c r="Q62" i="6"/>
  <c r="R62" i="6"/>
  <c r="N63" i="6"/>
  <c r="O63" i="6"/>
  <c r="P63" i="6"/>
  <c r="Q63" i="6"/>
  <c r="R63" i="6"/>
  <c r="N64" i="6"/>
  <c r="O64" i="6"/>
  <c r="P64" i="6"/>
  <c r="Q64" i="6"/>
  <c r="R64" i="6"/>
  <c r="N65" i="6"/>
  <c r="O65" i="6"/>
  <c r="P65" i="6"/>
  <c r="Q65" i="6"/>
  <c r="R65" i="6"/>
  <c r="N66" i="6"/>
  <c r="O66" i="6"/>
  <c r="P66" i="6"/>
  <c r="Q66" i="6"/>
  <c r="R66" i="6"/>
  <c r="N67" i="6"/>
  <c r="O67" i="6"/>
  <c r="P67" i="6"/>
  <c r="Q67" i="6"/>
  <c r="R67" i="6"/>
  <c r="N68" i="6"/>
  <c r="O68" i="6"/>
  <c r="P68" i="6"/>
  <c r="Q68" i="6"/>
  <c r="R68" i="6"/>
  <c r="N69" i="6"/>
  <c r="O69" i="6"/>
  <c r="P69" i="6"/>
  <c r="Q69" i="6"/>
  <c r="R69" i="6"/>
  <c r="N70" i="6"/>
  <c r="O70" i="6"/>
  <c r="P70" i="6"/>
  <c r="Q70" i="6"/>
  <c r="R70" i="6"/>
  <c r="N71" i="6"/>
  <c r="O71" i="6"/>
  <c r="P71" i="6"/>
  <c r="Q71" i="6"/>
  <c r="R71" i="6"/>
  <c r="N72" i="6"/>
  <c r="O72" i="6"/>
  <c r="P72" i="6"/>
  <c r="Q72" i="6"/>
  <c r="R72" i="6"/>
  <c r="N73" i="6"/>
  <c r="O73" i="6"/>
  <c r="P73" i="6"/>
  <c r="Q73" i="6"/>
  <c r="R73" i="6"/>
  <c r="N74" i="6"/>
  <c r="O74" i="6"/>
  <c r="P74" i="6"/>
  <c r="Q74" i="6"/>
  <c r="R74" i="6"/>
  <c r="N75" i="6"/>
  <c r="O75" i="6"/>
  <c r="P75" i="6"/>
  <c r="Q75" i="6"/>
  <c r="R75" i="6"/>
  <c r="N76" i="6"/>
  <c r="O76" i="6"/>
  <c r="P76" i="6"/>
  <c r="Q76" i="6"/>
  <c r="R76" i="6"/>
  <c r="N77" i="6"/>
  <c r="O77" i="6"/>
  <c r="P77" i="6"/>
  <c r="Q77" i="6"/>
  <c r="R77" i="6"/>
  <c r="N78" i="6"/>
  <c r="O78" i="6"/>
  <c r="P78" i="6"/>
  <c r="Q78" i="6"/>
  <c r="R78" i="6"/>
  <c r="N79" i="6"/>
  <c r="O79" i="6"/>
  <c r="P79" i="6"/>
  <c r="Q79" i="6"/>
  <c r="R79" i="6"/>
  <c r="N80" i="6"/>
  <c r="O80" i="6"/>
  <c r="P80" i="6"/>
  <c r="Q80" i="6"/>
  <c r="R80" i="6"/>
  <c r="N81" i="6"/>
  <c r="O81" i="6"/>
  <c r="P81" i="6"/>
  <c r="Q81" i="6"/>
  <c r="R81" i="6"/>
  <c r="N82" i="6"/>
  <c r="O82" i="6"/>
  <c r="P82" i="6"/>
  <c r="Q82" i="6"/>
  <c r="R82" i="6"/>
  <c r="N83" i="6"/>
  <c r="O83" i="6"/>
  <c r="P83" i="6"/>
  <c r="Q83" i="6"/>
  <c r="R83" i="6"/>
  <c r="N84" i="6"/>
  <c r="O84" i="6"/>
  <c r="P84" i="6"/>
  <c r="Q84" i="6"/>
  <c r="R84" i="6"/>
  <c r="N85" i="6"/>
  <c r="O85" i="6"/>
  <c r="P85" i="6"/>
  <c r="Q85" i="6"/>
  <c r="R85" i="6"/>
  <c r="N86" i="6"/>
  <c r="O86" i="6"/>
  <c r="P86" i="6"/>
  <c r="Q86" i="6"/>
  <c r="R86" i="6"/>
  <c r="N87" i="6"/>
  <c r="O87" i="6"/>
  <c r="P87" i="6"/>
  <c r="Q87" i="6"/>
  <c r="R87" i="6"/>
  <c r="N88" i="6"/>
  <c r="O88" i="6"/>
  <c r="P88" i="6"/>
  <c r="Q88" i="6"/>
  <c r="R88" i="6"/>
  <c r="N89" i="6"/>
  <c r="O89" i="6"/>
  <c r="P89" i="6"/>
  <c r="Q89" i="6"/>
  <c r="R89" i="6"/>
  <c r="N90" i="6"/>
  <c r="O90" i="6"/>
  <c r="P90" i="6"/>
  <c r="Q90" i="6"/>
  <c r="R90" i="6"/>
  <c r="N91" i="6"/>
  <c r="O91" i="6"/>
  <c r="P91" i="6"/>
  <c r="Q91" i="6"/>
  <c r="R91" i="6"/>
  <c r="N92" i="6"/>
  <c r="O92" i="6"/>
  <c r="P92" i="6"/>
  <c r="Q92" i="6"/>
  <c r="R92" i="6"/>
  <c r="N93" i="6"/>
  <c r="O93" i="6"/>
  <c r="P93" i="6"/>
  <c r="Q93" i="6"/>
  <c r="R93" i="6"/>
  <c r="N94" i="6"/>
  <c r="O94" i="6"/>
  <c r="P94" i="6"/>
  <c r="Q94" i="6"/>
  <c r="R94" i="6"/>
  <c r="N95" i="6"/>
  <c r="O95" i="6"/>
  <c r="P95" i="6"/>
  <c r="Q95" i="6"/>
  <c r="R95" i="6"/>
  <c r="N96" i="6"/>
  <c r="O96" i="6"/>
  <c r="P96" i="6"/>
  <c r="Q96" i="6"/>
  <c r="R96" i="6"/>
  <c r="N97" i="6"/>
  <c r="O97" i="6"/>
  <c r="P97" i="6"/>
  <c r="Q97" i="6"/>
  <c r="R97" i="6"/>
  <c r="N98" i="6"/>
  <c r="O98" i="6"/>
  <c r="P98" i="6"/>
  <c r="Q98" i="6"/>
  <c r="R98" i="6"/>
  <c r="N99" i="6"/>
  <c r="O99" i="6"/>
  <c r="P99" i="6"/>
  <c r="Q99" i="6"/>
  <c r="R99" i="6"/>
  <c r="N100" i="6"/>
  <c r="O100" i="6"/>
  <c r="P100" i="6"/>
  <c r="Q100" i="6"/>
  <c r="R100" i="6"/>
  <c r="N101" i="6"/>
  <c r="O101" i="6"/>
  <c r="P101" i="6"/>
  <c r="Q101" i="6"/>
  <c r="R101" i="6"/>
  <c r="N102" i="6"/>
  <c r="O102" i="6"/>
  <c r="P102" i="6"/>
  <c r="Q102" i="6"/>
  <c r="R102" i="6"/>
  <c r="N103" i="6"/>
  <c r="O103" i="6"/>
  <c r="P103" i="6"/>
  <c r="Q103" i="6"/>
  <c r="R103" i="6"/>
  <c r="N104" i="6"/>
  <c r="O104" i="6"/>
  <c r="P104" i="6"/>
  <c r="Q104" i="6"/>
  <c r="R104" i="6"/>
  <c r="N105" i="6"/>
  <c r="O105" i="6"/>
  <c r="P105" i="6"/>
  <c r="Q105" i="6"/>
  <c r="R105" i="6"/>
  <c r="N106" i="6"/>
  <c r="O106" i="6"/>
  <c r="P106" i="6"/>
  <c r="Q106" i="6"/>
  <c r="R106" i="6"/>
  <c r="N107" i="6"/>
  <c r="O107" i="6"/>
  <c r="P107" i="6"/>
  <c r="Q107" i="6"/>
  <c r="R107" i="6"/>
  <c r="N108" i="6"/>
  <c r="O108" i="6"/>
  <c r="P108" i="6"/>
  <c r="Q108" i="6"/>
  <c r="R108" i="6"/>
  <c r="N109" i="6"/>
  <c r="O109" i="6"/>
  <c r="P109" i="6"/>
  <c r="Q109" i="6"/>
  <c r="R109" i="6"/>
  <c r="N110" i="6"/>
  <c r="O110" i="6"/>
  <c r="P110" i="6"/>
  <c r="Q110" i="6"/>
  <c r="R110" i="6"/>
  <c r="N111" i="6"/>
  <c r="O111" i="6"/>
  <c r="P111" i="6"/>
  <c r="Q111" i="6"/>
  <c r="R111" i="6"/>
  <c r="N112" i="6"/>
  <c r="O112" i="6"/>
  <c r="P112" i="6"/>
  <c r="Q112" i="6"/>
  <c r="R112" i="6"/>
  <c r="N113" i="6"/>
  <c r="O113" i="6"/>
  <c r="P113" i="6"/>
  <c r="Q113" i="6"/>
  <c r="R113" i="6"/>
  <c r="N114" i="6"/>
  <c r="O114" i="6"/>
  <c r="P114" i="6"/>
  <c r="Q114" i="6"/>
  <c r="R114" i="6"/>
  <c r="N115" i="6"/>
  <c r="O115" i="6"/>
  <c r="P115" i="6"/>
  <c r="Q115" i="6"/>
  <c r="R115" i="6"/>
  <c r="N116" i="6"/>
  <c r="O116" i="6"/>
  <c r="P116" i="6"/>
  <c r="Q116" i="6"/>
  <c r="R116" i="6"/>
  <c r="N117" i="6"/>
  <c r="O117" i="6"/>
  <c r="P117" i="6"/>
  <c r="Q117" i="6"/>
  <c r="R117" i="6"/>
  <c r="N118" i="6"/>
  <c r="O118" i="6"/>
  <c r="P118" i="6"/>
  <c r="Q118" i="6"/>
  <c r="R118" i="6"/>
  <c r="N119" i="6"/>
  <c r="O119" i="6"/>
  <c r="P119" i="6"/>
  <c r="Q119" i="6"/>
  <c r="R119" i="6"/>
  <c r="N120" i="6"/>
  <c r="O120" i="6"/>
  <c r="P120" i="6"/>
  <c r="Q120" i="6"/>
  <c r="R120" i="6"/>
  <c r="N121" i="6"/>
  <c r="O121" i="6"/>
  <c r="P121" i="6"/>
  <c r="Q121" i="6"/>
  <c r="R121" i="6"/>
  <c r="N122" i="6"/>
  <c r="O122" i="6"/>
  <c r="P122" i="6"/>
  <c r="Q122" i="6"/>
  <c r="R122" i="6"/>
  <c r="N123" i="6"/>
  <c r="O123" i="6"/>
  <c r="P123" i="6"/>
  <c r="Q123" i="6"/>
  <c r="R123" i="6"/>
  <c r="N124" i="6"/>
  <c r="O124" i="6"/>
  <c r="P124" i="6"/>
  <c r="Q124" i="6"/>
  <c r="R124" i="6"/>
  <c r="N125" i="6"/>
  <c r="O125" i="6"/>
  <c r="P125" i="6"/>
  <c r="Q125" i="6"/>
  <c r="R125" i="6"/>
  <c r="N126" i="6"/>
  <c r="O126" i="6"/>
  <c r="P126" i="6"/>
  <c r="Q126" i="6"/>
  <c r="R126" i="6"/>
  <c r="N127" i="6"/>
  <c r="O127" i="6"/>
  <c r="P127" i="6"/>
  <c r="Q127" i="6"/>
  <c r="R127" i="6"/>
  <c r="N128" i="6"/>
  <c r="O128" i="6"/>
  <c r="P128" i="6"/>
  <c r="Q128" i="6"/>
  <c r="R128" i="6"/>
  <c r="N129" i="6"/>
  <c r="O129" i="6"/>
  <c r="P129" i="6"/>
  <c r="Q129" i="6"/>
  <c r="R129" i="6"/>
  <c r="N130" i="6"/>
  <c r="O130" i="6"/>
  <c r="P130" i="6"/>
  <c r="Q130" i="6"/>
  <c r="R130" i="6"/>
  <c r="N131" i="6"/>
  <c r="O131" i="6"/>
  <c r="P131" i="6"/>
  <c r="Q131" i="6"/>
  <c r="R131" i="6"/>
  <c r="N132" i="6"/>
  <c r="O132" i="6"/>
  <c r="P132" i="6"/>
  <c r="Q132" i="6"/>
  <c r="R132" i="6"/>
  <c r="N133" i="6"/>
  <c r="O133" i="6"/>
  <c r="P133" i="6"/>
  <c r="Q133" i="6"/>
  <c r="R133" i="6"/>
  <c r="N134" i="6"/>
  <c r="O134" i="6"/>
  <c r="P134" i="6"/>
  <c r="Q134" i="6"/>
  <c r="R134" i="6"/>
  <c r="N135" i="6"/>
  <c r="O135" i="6"/>
  <c r="P135" i="6"/>
  <c r="Q135" i="6"/>
  <c r="R135" i="6"/>
  <c r="N136" i="6"/>
  <c r="O136" i="6"/>
  <c r="P136" i="6"/>
  <c r="Q136" i="6"/>
  <c r="R136" i="6"/>
  <c r="N137" i="6"/>
  <c r="O137" i="6"/>
  <c r="P137" i="6"/>
  <c r="Q137" i="6"/>
  <c r="R137" i="6"/>
  <c r="N138" i="6"/>
  <c r="O138" i="6"/>
  <c r="P138" i="6"/>
  <c r="Q138" i="6"/>
  <c r="R138" i="6"/>
  <c r="N139" i="6"/>
  <c r="O139" i="6"/>
  <c r="P139" i="6"/>
  <c r="Q139" i="6"/>
  <c r="R139" i="6"/>
  <c r="N140" i="6"/>
  <c r="O140" i="6"/>
  <c r="P140" i="6"/>
  <c r="Q140" i="6"/>
  <c r="R140" i="6"/>
  <c r="N141" i="6"/>
  <c r="O141" i="6"/>
  <c r="P141" i="6"/>
  <c r="Q141" i="6"/>
  <c r="R141" i="6"/>
  <c r="N142" i="6"/>
  <c r="O142" i="6"/>
  <c r="P142" i="6"/>
  <c r="Q142" i="6"/>
  <c r="R142" i="6"/>
  <c r="N143" i="6"/>
  <c r="O143" i="6"/>
  <c r="P143" i="6"/>
  <c r="Q143" i="6"/>
  <c r="R143" i="6"/>
  <c r="N144" i="6"/>
  <c r="O144" i="6"/>
  <c r="P144" i="6"/>
  <c r="Q144" i="6"/>
  <c r="R144" i="6"/>
  <c r="N145" i="6"/>
  <c r="O145" i="6"/>
  <c r="P145" i="6"/>
  <c r="Q145" i="6"/>
  <c r="R145" i="6"/>
  <c r="N146" i="6"/>
  <c r="O146" i="6"/>
  <c r="P146" i="6"/>
  <c r="Q146" i="6"/>
  <c r="R146" i="6"/>
  <c r="N147" i="6"/>
  <c r="O147" i="6"/>
  <c r="P147" i="6"/>
  <c r="Q147" i="6"/>
  <c r="R147" i="6"/>
  <c r="N148" i="6"/>
  <c r="O148" i="6"/>
  <c r="P148" i="6"/>
  <c r="Q148" i="6"/>
  <c r="R148" i="6"/>
  <c r="N149" i="6"/>
  <c r="O149" i="6"/>
  <c r="P149" i="6"/>
  <c r="Q149" i="6"/>
  <c r="R149" i="6"/>
  <c r="N150" i="6"/>
  <c r="O150" i="6"/>
  <c r="P150" i="6"/>
  <c r="Q150" i="6"/>
  <c r="R150" i="6"/>
  <c r="N151" i="6"/>
  <c r="O151" i="6"/>
  <c r="P151" i="6"/>
  <c r="Q151" i="6"/>
  <c r="R151" i="6"/>
  <c r="N152" i="6"/>
  <c r="O152" i="6"/>
  <c r="P152" i="6"/>
  <c r="Q152" i="6"/>
  <c r="R152" i="6"/>
  <c r="N153" i="6"/>
  <c r="O153" i="6"/>
  <c r="P153" i="6"/>
  <c r="Q153" i="6"/>
  <c r="R153" i="6"/>
  <c r="N154" i="6"/>
  <c r="O154" i="6"/>
  <c r="P154" i="6"/>
  <c r="Q154" i="6"/>
  <c r="R154" i="6"/>
  <c r="N155" i="6"/>
  <c r="O155" i="6"/>
  <c r="P155" i="6"/>
  <c r="Q155" i="6"/>
  <c r="R155" i="6"/>
  <c r="N156" i="6"/>
  <c r="O156" i="6"/>
  <c r="P156" i="6"/>
  <c r="Q156" i="6"/>
  <c r="R156" i="6"/>
  <c r="N157" i="6"/>
  <c r="O157" i="6"/>
  <c r="P157" i="6"/>
  <c r="Q157" i="6"/>
  <c r="R157" i="6"/>
  <c r="N158" i="6"/>
  <c r="O158" i="6"/>
  <c r="P158" i="6"/>
  <c r="Q158" i="6"/>
  <c r="R158" i="6"/>
  <c r="N159" i="6"/>
  <c r="O159" i="6"/>
  <c r="P159" i="6"/>
  <c r="Q159" i="6"/>
  <c r="R159" i="6"/>
  <c r="N160" i="6"/>
  <c r="O160" i="6"/>
  <c r="P160" i="6"/>
  <c r="Q160" i="6"/>
  <c r="R160" i="6"/>
  <c r="N161" i="6"/>
  <c r="O161" i="6"/>
  <c r="P161" i="6"/>
  <c r="Q161" i="6"/>
  <c r="R161" i="6"/>
  <c r="N162" i="6"/>
  <c r="O162" i="6"/>
  <c r="P162" i="6"/>
  <c r="Q162" i="6"/>
  <c r="R162" i="6"/>
  <c r="N163" i="6"/>
  <c r="O163" i="6"/>
  <c r="P163" i="6"/>
  <c r="Q163" i="6"/>
  <c r="R163" i="6"/>
  <c r="N164" i="6"/>
  <c r="O164" i="6"/>
  <c r="P164" i="6"/>
  <c r="Q164" i="6"/>
  <c r="R164" i="6"/>
  <c r="N165" i="6"/>
  <c r="O165" i="6"/>
  <c r="P165" i="6"/>
  <c r="Q165" i="6"/>
  <c r="R165" i="6"/>
  <c r="R4" i="6"/>
  <c r="Q4" i="6"/>
  <c r="P4" i="6"/>
  <c r="O4" i="6"/>
  <c r="N4" i="6"/>
  <c r="N5" i="7"/>
  <c r="O5" i="7"/>
  <c r="P5" i="7"/>
  <c r="Q5" i="7"/>
  <c r="R5" i="7"/>
  <c r="N6" i="7"/>
  <c r="O6" i="7"/>
  <c r="P6" i="7"/>
  <c r="Q6" i="7"/>
  <c r="S6" i="7" s="1"/>
  <c r="R6" i="7"/>
  <c r="N7" i="7"/>
  <c r="O7" i="7"/>
  <c r="P7" i="7"/>
  <c r="Q7" i="7"/>
  <c r="R7" i="7"/>
  <c r="N8" i="7"/>
  <c r="O8" i="7"/>
  <c r="P8" i="7"/>
  <c r="Q8" i="7"/>
  <c r="R8" i="7"/>
  <c r="N9" i="7"/>
  <c r="O9" i="7"/>
  <c r="P9" i="7"/>
  <c r="Q9" i="7"/>
  <c r="R9" i="7"/>
  <c r="N10" i="7"/>
  <c r="O10" i="7"/>
  <c r="P10" i="7"/>
  <c r="Q10" i="7"/>
  <c r="R10" i="7"/>
  <c r="N11" i="7"/>
  <c r="O11" i="7"/>
  <c r="P11" i="7"/>
  <c r="Q11" i="7"/>
  <c r="R11" i="7"/>
  <c r="N12" i="7"/>
  <c r="O12" i="7"/>
  <c r="P12" i="7"/>
  <c r="Q12" i="7"/>
  <c r="R12" i="7"/>
  <c r="N13" i="7"/>
  <c r="O13" i="7"/>
  <c r="P13" i="7"/>
  <c r="Q13" i="7"/>
  <c r="R13" i="7"/>
  <c r="N14" i="7"/>
  <c r="O14" i="7"/>
  <c r="P14" i="7"/>
  <c r="Q14" i="7"/>
  <c r="R14" i="7"/>
  <c r="N15" i="7"/>
  <c r="O15" i="7"/>
  <c r="P15" i="7"/>
  <c r="Q15" i="7"/>
  <c r="R15" i="7"/>
  <c r="N16" i="7"/>
  <c r="O16" i="7"/>
  <c r="S16" i="7" s="1"/>
  <c r="P16" i="7"/>
  <c r="Q16" i="7"/>
  <c r="R16" i="7"/>
  <c r="N17" i="7"/>
  <c r="O17" i="7"/>
  <c r="P17" i="7"/>
  <c r="Q17" i="7"/>
  <c r="R17" i="7"/>
  <c r="N18" i="7"/>
  <c r="O18" i="7"/>
  <c r="P18" i="7"/>
  <c r="Q18" i="7"/>
  <c r="R18" i="7"/>
  <c r="N19" i="7"/>
  <c r="O19" i="7"/>
  <c r="P19" i="7"/>
  <c r="Q19" i="7"/>
  <c r="R19" i="7"/>
  <c r="N20" i="7"/>
  <c r="O20" i="7"/>
  <c r="P20" i="7"/>
  <c r="Q20" i="7"/>
  <c r="R20" i="7"/>
  <c r="N21" i="7"/>
  <c r="O21" i="7"/>
  <c r="P21" i="7"/>
  <c r="Q21" i="7"/>
  <c r="R21" i="7"/>
  <c r="N22" i="7"/>
  <c r="O22" i="7"/>
  <c r="P22" i="7"/>
  <c r="Q22" i="7"/>
  <c r="R22" i="7"/>
  <c r="N23" i="7"/>
  <c r="O23" i="7"/>
  <c r="P23" i="7"/>
  <c r="Q23" i="7"/>
  <c r="R23" i="7"/>
  <c r="N24" i="7"/>
  <c r="O24" i="7"/>
  <c r="P24" i="7"/>
  <c r="Q24" i="7"/>
  <c r="R24" i="7"/>
  <c r="N25" i="7"/>
  <c r="O25" i="7"/>
  <c r="P25" i="7"/>
  <c r="Q25" i="7"/>
  <c r="R25" i="7"/>
  <c r="N26" i="7"/>
  <c r="O26" i="7"/>
  <c r="P26" i="7"/>
  <c r="Q26" i="7"/>
  <c r="R26" i="7"/>
  <c r="N27" i="7"/>
  <c r="O27" i="7"/>
  <c r="P27" i="7"/>
  <c r="Q27" i="7"/>
  <c r="R27" i="7"/>
  <c r="N28" i="7"/>
  <c r="O28" i="7"/>
  <c r="P28" i="7"/>
  <c r="Q28" i="7"/>
  <c r="R28" i="7"/>
  <c r="N29" i="7"/>
  <c r="O29" i="7"/>
  <c r="P29" i="7"/>
  <c r="Q29" i="7"/>
  <c r="R29" i="7"/>
  <c r="N30" i="7"/>
  <c r="O30" i="7"/>
  <c r="P30" i="7"/>
  <c r="Q30" i="7"/>
  <c r="R30" i="7"/>
  <c r="N31" i="7"/>
  <c r="O31" i="7"/>
  <c r="P31" i="7"/>
  <c r="Q31" i="7"/>
  <c r="R31" i="7"/>
  <c r="N32" i="7"/>
  <c r="O32" i="7"/>
  <c r="P32" i="7"/>
  <c r="Q32" i="7"/>
  <c r="R32" i="7"/>
  <c r="N33" i="7"/>
  <c r="O33" i="7"/>
  <c r="P33" i="7"/>
  <c r="Q33" i="7"/>
  <c r="R33" i="7"/>
  <c r="N34" i="7"/>
  <c r="O34" i="7"/>
  <c r="P34" i="7"/>
  <c r="Q34" i="7"/>
  <c r="R34" i="7"/>
  <c r="N35" i="7"/>
  <c r="O35" i="7"/>
  <c r="P35" i="7"/>
  <c r="Q35" i="7"/>
  <c r="R35" i="7"/>
  <c r="N36" i="7"/>
  <c r="O36" i="7"/>
  <c r="P36" i="7"/>
  <c r="Q36" i="7"/>
  <c r="R36" i="7"/>
  <c r="N37" i="7"/>
  <c r="O37" i="7"/>
  <c r="P37" i="7"/>
  <c r="Q37" i="7"/>
  <c r="R37" i="7"/>
  <c r="N38" i="7"/>
  <c r="O38" i="7"/>
  <c r="P38" i="7"/>
  <c r="Q38" i="7"/>
  <c r="R38" i="7"/>
  <c r="N39" i="7"/>
  <c r="O39" i="7"/>
  <c r="P39" i="7"/>
  <c r="Q39" i="7"/>
  <c r="R39" i="7"/>
  <c r="N40" i="7"/>
  <c r="O40" i="7"/>
  <c r="P40" i="7"/>
  <c r="Q40" i="7"/>
  <c r="R40" i="7"/>
  <c r="N41" i="7"/>
  <c r="O41" i="7"/>
  <c r="P41" i="7"/>
  <c r="Q41" i="7"/>
  <c r="R41" i="7"/>
  <c r="N42" i="7"/>
  <c r="O42" i="7"/>
  <c r="P42" i="7"/>
  <c r="Q42" i="7"/>
  <c r="R42" i="7"/>
  <c r="N43" i="7"/>
  <c r="O43" i="7"/>
  <c r="P43" i="7"/>
  <c r="Q43" i="7"/>
  <c r="R43" i="7"/>
  <c r="N44" i="7"/>
  <c r="O44" i="7"/>
  <c r="P44" i="7"/>
  <c r="Q44" i="7"/>
  <c r="R44" i="7"/>
  <c r="N45" i="7"/>
  <c r="O45" i="7"/>
  <c r="P45" i="7"/>
  <c r="Q45" i="7"/>
  <c r="R45" i="7"/>
  <c r="N46" i="7"/>
  <c r="O46" i="7"/>
  <c r="P46" i="7"/>
  <c r="Q46" i="7"/>
  <c r="R46" i="7"/>
  <c r="N47" i="7"/>
  <c r="O47" i="7"/>
  <c r="P47" i="7"/>
  <c r="Q47" i="7"/>
  <c r="R47" i="7"/>
  <c r="N48" i="7"/>
  <c r="O48" i="7"/>
  <c r="P48" i="7"/>
  <c r="Q48" i="7"/>
  <c r="R48" i="7"/>
  <c r="N49" i="7"/>
  <c r="O49" i="7"/>
  <c r="P49" i="7"/>
  <c r="Q49" i="7"/>
  <c r="R49" i="7"/>
  <c r="N50" i="7"/>
  <c r="O50" i="7"/>
  <c r="P50" i="7"/>
  <c r="Q50" i="7"/>
  <c r="R50" i="7"/>
  <c r="N51" i="7"/>
  <c r="O51" i="7"/>
  <c r="P51" i="7"/>
  <c r="Q51" i="7"/>
  <c r="R51" i="7"/>
  <c r="N52" i="7"/>
  <c r="O52" i="7"/>
  <c r="P52" i="7"/>
  <c r="Q52" i="7"/>
  <c r="R52" i="7"/>
  <c r="N53" i="7"/>
  <c r="O53" i="7"/>
  <c r="P53" i="7"/>
  <c r="Q53" i="7"/>
  <c r="R53" i="7"/>
  <c r="N54" i="7"/>
  <c r="O54" i="7"/>
  <c r="P54" i="7"/>
  <c r="Q54" i="7"/>
  <c r="R54" i="7"/>
  <c r="N55" i="7"/>
  <c r="O55" i="7"/>
  <c r="P55" i="7"/>
  <c r="Q55" i="7"/>
  <c r="R55" i="7"/>
  <c r="N56" i="7"/>
  <c r="O56" i="7"/>
  <c r="P56" i="7"/>
  <c r="Q56" i="7"/>
  <c r="R56" i="7"/>
  <c r="N57" i="7"/>
  <c r="O57" i="7"/>
  <c r="P57" i="7"/>
  <c r="Q57" i="7"/>
  <c r="R57" i="7"/>
  <c r="N58" i="7"/>
  <c r="O58" i="7"/>
  <c r="P58" i="7"/>
  <c r="Q58" i="7"/>
  <c r="R58" i="7"/>
  <c r="N59" i="7"/>
  <c r="O59" i="7"/>
  <c r="P59" i="7"/>
  <c r="Q59" i="7"/>
  <c r="R59" i="7"/>
  <c r="N60" i="7"/>
  <c r="O60" i="7"/>
  <c r="P60" i="7"/>
  <c r="Q60" i="7"/>
  <c r="R60" i="7"/>
  <c r="N61" i="7"/>
  <c r="O61" i="7"/>
  <c r="P61" i="7"/>
  <c r="Q61" i="7"/>
  <c r="R61" i="7"/>
  <c r="N62" i="7"/>
  <c r="O62" i="7"/>
  <c r="P62" i="7"/>
  <c r="Q62" i="7"/>
  <c r="R62" i="7"/>
  <c r="N63" i="7"/>
  <c r="O63" i="7"/>
  <c r="P63" i="7"/>
  <c r="Q63" i="7"/>
  <c r="R63" i="7"/>
  <c r="N64" i="7"/>
  <c r="O64" i="7"/>
  <c r="P64" i="7"/>
  <c r="Q64" i="7"/>
  <c r="R64" i="7"/>
  <c r="N65" i="7"/>
  <c r="O65" i="7"/>
  <c r="P65" i="7"/>
  <c r="Q65" i="7"/>
  <c r="R65" i="7"/>
  <c r="N66" i="7"/>
  <c r="O66" i="7"/>
  <c r="P66" i="7"/>
  <c r="Q66" i="7"/>
  <c r="R66" i="7"/>
  <c r="N67" i="7"/>
  <c r="O67" i="7"/>
  <c r="P67" i="7"/>
  <c r="Q67" i="7"/>
  <c r="R67" i="7"/>
  <c r="N68" i="7"/>
  <c r="O68" i="7"/>
  <c r="P68" i="7"/>
  <c r="Q68" i="7"/>
  <c r="R68" i="7"/>
  <c r="N69" i="7"/>
  <c r="O69" i="7"/>
  <c r="P69" i="7"/>
  <c r="Q69" i="7"/>
  <c r="R69" i="7"/>
  <c r="N70" i="7"/>
  <c r="O70" i="7"/>
  <c r="P70" i="7"/>
  <c r="Q70" i="7"/>
  <c r="R70" i="7"/>
  <c r="N71" i="7"/>
  <c r="O71" i="7"/>
  <c r="P71" i="7"/>
  <c r="Q71" i="7"/>
  <c r="R71" i="7"/>
  <c r="N72" i="7"/>
  <c r="O72" i="7"/>
  <c r="P72" i="7"/>
  <c r="Q72" i="7"/>
  <c r="R72" i="7"/>
  <c r="N73" i="7"/>
  <c r="O73" i="7"/>
  <c r="P73" i="7"/>
  <c r="Q73" i="7"/>
  <c r="R73" i="7"/>
  <c r="N74" i="7"/>
  <c r="O74" i="7"/>
  <c r="P74" i="7"/>
  <c r="Q74" i="7"/>
  <c r="R74" i="7"/>
  <c r="N75" i="7"/>
  <c r="O75" i="7"/>
  <c r="P75" i="7"/>
  <c r="Q75" i="7"/>
  <c r="R75" i="7"/>
  <c r="N76" i="7"/>
  <c r="O76" i="7"/>
  <c r="P76" i="7"/>
  <c r="Q76" i="7"/>
  <c r="R76" i="7"/>
  <c r="N77" i="7"/>
  <c r="O77" i="7"/>
  <c r="P77" i="7"/>
  <c r="Q77" i="7"/>
  <c r="R77" i="7"/>
  <c r="N78" i="7"/>
  <c r="O78" i="7"/>
  <c r="P78" i="7"/>
  <c r="Q78" i="7"/>
  <c r="R78" i="7"/>
  <c r="N79" i="7"/>
  <c r="O79" i="7"/>
  <c r="P79" i="7"/>
  <c r="Q79" i="7"/>
  <c r="R79" i="7"/>
  <c r="N80" i="7"/>
  <c r="O80" i="7"/>
  <c r="P80" i="7"/>
  <c r="Q80" i="7"/>
  <c r="R80" i="7"/>
  <c r="N81" i="7"/>
  <c r="O81" i="7"/>
  <c r="P81" i="7"/>
  <c r="Q81" i="7"/>
  <c r="R81" i="7"/>
  <c r="N82" i="7"/>
  <c r="O82" i="7"/>
  <c r="P82" i="7"/>
  <c r="Q82" i="7"/>
  <c r="R82" i="7"/>
  <c r="N83" i="7"/>
  <c r="O83" i="7"/>
  <c r="P83" i="7"/>
  <c r="Q83" i="7"/>
  <c r="R83" i="7"/>
  <c r="N84" i="7"/>
  <c r="O84" i="7"/>
  <c r="P84" i="7"/>
  <c r="Q84" i="7"/>
  <c r="R84" i="7"/>
  <c r="N85" i="7"/>
  <c r="O85" i="7"/>
  <c r="P85" i="7"/>
  <c r="Q85" i="7"/>
  <c r="R85" i="7"/>
  <c r="N86" i="7"/>
  <c r="O86" i="7"/>
  <c r="P86" i="7"/>
  <c r="Q86" i="7"/>
  <c r="R86" i="7"/>
  <c r="N87" i="7"/>
  <c r="O87" i="7"/>
  <c r="P87" i="7"/>
  <c r="Q87" i="7"/>
  <c r="R87" i="7"/>
  <c r="N88" i="7"/>
  <c r="O88" i="7"/>
  <c r="P88" i="7"/>
  <c r="Q88" i="7"/>
  <c r="R88" i="7"/>
  <c r="N89" i="7"/>
  <c r="O89" i="7"/>
  <c r="P89" i="7"/>
  <c r="Q89" i="7"/>
  <c r="R89" i="7"/>
  <c r="N90" i="7"/>
  <c r="O90" i="7"/>
  <c r="P90" i="7"/>
  <c r="Q90" i="7"/>
  <c r="R90" i="7"/>
  <c r="N91" i="7"/>
  <c r="O91" i="7"/>
  <c r="P91" i="7"/>
  <c r="Q91" i="7"/>
  <c r="R91" i="7"/>
  <c r="N92" i="7"/>
  <c r="O92" i="7"/>
  <c r="P92" i="7"/>
  <c r="Q92" i="7"/>
  <c r="R92" i="7"/>
  <c r="N93" i="7"/>
  <c r="O93" i="7"/>
  <c r="P93" i="7"/>
  <c r="Q93" i="7"/>
  <c r="R93" i="7"/>
  <c r="N94" i="7"/>
  <c r="O94" i="7"/>
  <c r="P94" i="7"/>
  <c r="Q94" i="7"/>
  <c r="R94" i="7"/>
  <c r="N95" i="7"/>
  <c r="O95" i="7"/>
  <c r="P95" i="7"/>
  <c r="Q95" i="7"/>
  <c r="R95" i="7"/>
  <c r="N96" i="7"/>
  <c r="O96" i="7"/>
  <c r="P96" i="7"/>
  <c r="Q96" i="7"/>
  <c r="R96" i="7"/>
  <c r="N97" i="7"/>
  <c r="O97" i="7"/>
  <c r="P97" i="7"/>
  <c r="Q97" i="7"/>
  <c r="R97" i="7"/>
  <c r="N98" i="7"/>
  <c r="O98" i="7"/>
  <c r="P98" i="7"/>
  <c r="Q98" i="7"/>
  <c r="R98" i="7"/>
  <c r="N99" i="7"/>
  <c r="O99" i="7"/>
  <c r="P99" i="7"/>
  <c r="Q99" i="7"/>
  <c r="R99" i="7"/>
  <c r="N100" i="7"/>
  <c r="O100" i="7"/>
  <c r="P100" i="7"/>
  <c r="Q100" i="7"/>
  <c r="R100" i="7"/>
  <c r="N101" i="7"/>
  <c r="O101" i="7"/>
  <c r="P101" i="7"/>
  <c r="Q101" i="7"/>
  <c r="R101" i="7"/>
  <c r="N102" i="7"/>
  <c r="O102" i="7"/>
  <c r="P102" i="7"/>
  <c r="Q102" i="7"/>
  <c r="R102" i="7"/>
  <c r="N103" i="7"/>
  <c r="O103" i="7"/>
  <c r="P103" i="7"/>
  <c r="Q103" i="7"/>
  <c r="R103" i="7"/>
  <c r="N104" i="7"/>
  <c r="O104" i="7"/>
  <c r="P104" i="7"/>
  <c r="Q104" i="7"/>
  <c r="R104" i="7"/>
  <c r="N105" i="7"/>
  <c r="O105" i="7"/>
  <c r="P105" i="7"/>
  <c r="Q105" i="7"/>
  <c r="R105" i="7"/>
  <c r="N106" i="7"/>
  <c r="O106" i="7"/>
  <c r="P106" i="7"/>
  <c r="Q106" i="7"/>
  <c r="R106" i="7"/>
  <c r="N107" i="7"/>
  <c r="O107" i="7"/>
  <c r="P107" i="7"/>
  <c r="Q107" i="7"/>
  <c r="R107" i="7"/>
  <c r="N108" i="7"/>
  <c r="O108" i="7"/>
  <c r="P108" i="7"/>
  <c r="Q108" i="7"/>
  <c r="R108" i="7"/>
  <c r="N109" i="7"/>
  <c r="O109" i="7"/>
  <c r="P109" i="7"/>
  <c r="Q109" i="7"/>
  <c r="R109" i="7"/>
  <c r="N110" i="7"/>
  <c r="O110" i="7"/>
  <c r="P110" i="7"/>
  <c r="Q110" i="7"/>
  <c r="R110" i="7"/>
  <c r="N111" i="7"/>
  <c r="O111" i="7"/>
  <c r="P111" i="7"/>
  <c r="Q111" i="7"/>
  <c r="R111" i="7"/>
  <c r="N112" i="7"/>
  <c r="O112" i="7"/>
  <c r="P112" i="7"/>
  <c r="Q112" i="7"/>
  <c r="R112" i="7"/>
  <c r="N113" i="7"/>
  <c r="O113" i="7"/>
  <c r="P113" i="7"/>
  <c r="Q113" i="7"/>
  <c r="R113" i="7"/>
  <c r="N114" i="7"/>
  <c r="O114" i="7"/>
  <c r="P114" i="7"/>
  <c r="Q114" i="7"/>
  <c r="R114" i="7"/>
  <c r="N115" i="7"/>
  <c r="O115" i="7"/>
  <c r="P115" i="7"/>
  <c r="Q115" i="7"/>
  <c r="R115" i="7"/>
  <c r="N116" i="7"/>
  <c r="O116" i="7"/>
  <c r="P116" i="7"/>
  <c r="Q116" i="7"/>
  <c r="R116" i="7"/>
  <c r="N117" i="7"/>
  <c r="O117" i="7"/>
  <c r="P117" i="7"/>
  <c r="Q117" i="7"/>
  <c r="R117" i="7"/>
  <c r="N118" i="7"/>
  <c r="O118" i="7"/>
  <c r="P118" i="7"/>
  <c r="Q118" i="7"/>
  <c r="R118" i="7"/>
  <c r="N119" i="7"/>
  <c r="O119" i="7"/>
  <c r="P119" i="7"/>
  <c r="Q119" i="7"/>
  <c r="R119" i="7"/>
  <c r="N120" i="7"/>
  <c r="O120" i="7"/>
  <c r="P120" i="7"/>
  <c r="Q120" i="7"/>
  <c r="R120" i="7"/>
  <c r="N121" i="7"/>
  <c r="O121" i="7"/>
  <c r="P121" i="7"/>
  <c r="Q121" i="7"/>
  <c r="R121" i="7"/>
  <c r="N122" i="7"/>
  <c r="O122" i="7"/>
  <c r="P122" i="7"/>
  <c r="Q122" i="7"/>
  <c r="R122" i="7"/>
  <c r="N123" i="7"/>
  <c r="O123" i="7"/>
  <c r="P123" i="7"/>
  <c r="Q123" i="7"/>
  <c r="R123" i="7"/>
  <c r="N124" i="7"/>
  <c r="O124" i="7"/>
  <c r="P124" i="7"/>
  <c r="Q124" i="7"/>
  <c r="R124" i="7"/>
  <c r="N125" i="7"/>
  <c r="O125" i="7"/>
  <c r="P125" i="7"/>
  <c r="Q125" i="7"/>
  <c r="R125" i="7"/>
  <c r="N126" i="7"/>
  <c r="O126" i="7"/>
  <c r="P126" i="7"/>
  <c r="Q126" i="7"/>
  <c r="R126" i="7"/>
  <c r="N127" i="7"/>
  <c r="O127" i="7"/>
  <c r="P127" i="7"/>
  <c r="Q127" i="7"/>
  <c r="R127" i="7"/>
  <c r="N128" i="7"/>
  <c r="O128" i="7"/>
  <c r="P128" i="7"/>
  <c r="Q128" i="7"/>
  <c r="R128" i="7"/>
  <c r="N129" i="7"/>
  <c r="O129" i="7"/>
  <c r="P129" i="7"/>
  <c r="Q129" i="7"/>
  <c r="R129" i="7"/>
  <c r="N130" i="7"/>
  <c r="O130" i="7"/>
  <c r="P130" i="7"/>
  <c r="Q130" i="7"/>
  <c r="R130" i="7"/>
  <c r="N131" i="7"/>
  <c r="O131" i="7"/>
  <c r="P131" i="7"/>
  <c r="Q131" i="7"/>
  <c r="R131" i="7"/>
  <c r="N132" i="7"/>
  <c r="O132" i="7"/>
  <c r="P132" i="7"/>
  <c r="Q132" i="7"/>
  <c r="R132" i="7"/>
  <c r="N133" i="7"/>
  <c r="O133" i="7"/>
  <c r="P133" i="7"/>
  <c r="Q133" i="7"/>
  <c r="R133" i="7"/>
  <c r="N134" i="7"/>
  <c r="O134" i="7"/>
  <c r="P134" i="7"/>
  <c r="Q134" i="7"/>
  <c r="R134" i="7"/>
  <c r="N135" i="7"/>
  <c r="O135" i="7"/>
  <c r="P135" i="7"/>
  <c r="Q135" i="7"/>
  <c r="R135" i="7"/>
  <c r="N136" i="7"/>
  <c r="O136" i="7"/>
  <c r="P136" i="7"/>
  <c r="Q136" i="7"/>
  <c r="R136" i="7"/>
  <c r="N137" i="7"/>
  <c r="O137" i="7"/>
  <c r="P137" i="7"/>
  <c r="Q137" i="7"/>
  <c r="R137" i="7"/>
  <c r="N138" i="7"/>
  <c r="O138" i="7"/>
  <c r="P138" i="7"/>
  <c r="Q138" i="7"/>
  <c r="R138" i="7"/>
  <c r="N139" i="7"/>
  <c r="O139" i="7"/>
  <c r="P139" i="7"/>
  <c r="Q139" i="7"/>
  <c r="R139" i="7"/>
  <c r="N140" i="7"/>
  <c r="O140" i="7"/>
  <c r="P140" i="7"/>
  <c r="Q140" i="7"/>
  <c r="R140" i="7"/>
  <c r="N141" i="7"/>
  <c r="O141" i="7"/>
  <c r="P141" i="7"/>
  <c r="Q141" i="7"/>
  <c r="R141" i="7"/>
  <c r="N142" i="7"/>
  <c r="O142" i="7"/>
  <c r="P142" i="7"/>
  <c r="Q142" i="7"/>
  <c r="R142" i="7"/>
  <c r="N143" i="7"/>
  <c r="O143" i="7"/>
  <c r="P143" i="7"/>
  <c r="Q143" i="7"/>
  <c r="R143" i="7"/>
  <c r="N144" i="7"/>
  <c r="O144" i="7"/>
  <c r="P144" i="7"/>
  <c r="Q144" i="7"/>
  <c r="R144" i="7"/>
  <c r="N145" i="7"/>
  <c r="O145" i="7"/>
  <c r="P145" i="7"/>
  <c r="Q145" i="7"/>
  <c r="R145" i="7"/>
  <c r="N146" i="7"/>
  <c r="O146" i="7"/>
  <c r="P146" i="7"/>
  <c r="Q146" i="7"/>
  <c r="R146" i="7"/>
  <c r="N147" i="7"/>
  <c r="O147" i="7"/>
  <c r="P147" i="7"/>
  <c r="Q147" i="7"/>
  <c r="R147" i="7"/>
  <c r="N148" i="7"/>
  <c r="O148" i="7"/>
  <c r="P148" i="7"/>
  <c r="Q148" i="7"/>
  <c r="R148" i="7"/>
  <c r="N149" i="7"/>
  <c r="O149" i="7"/>
  <c r="P149" i="7"/>
  <c r="Q149" i="7"/>
  <c r="R149" i="7"/>
  <c r="N150" i="7"/>
  <c r="O150" i="7"/>
  <c r="P150" i="7"/>
  <c r="Q150" i="7"/>
  <c r="R150" i="7"/>
  <c r="N151" i="7"/>
  <c r="O151" i="7"/>
  <c r="P151" i="7"/>
  <c r="Q151" i="7"/>
  <c r="R151" i="7"/>
  <c r="N152" i="7"/>
  <c r="O152" i="7"/>
  <c r="P152" i="7"/>
  <c r="Q152" i="7"/>
  <c r="R152" i="7"/>
  <c r="N153" i="7"/>
  <c r="O153" i="7"/>
  <c r="P153" i="7"/>
  <c r="Q153" i="7"/>
  <c r="R153" i="7"/>
  <c r="N154" i="7"/>
  <c r="O154" i="7"/>
  <c r="P154" i="7"/>
  <c r="Q154" i="7"/>
  <c r="R154" i="7"/>
  <c r="N155" i="7"/>
  <c r="O155" i="7"/>
  <c r="P155" i="7"/>
  <c r="Q155" i="7"/>
  <c r="R155" i="7"/>
  <c r="N156" i="7"/>
  <c r="O156" i="7"/>
  <c r="P156" i="7"/>
  <c r="Q156" i="7"/>
  <c r="R156" i="7"/>
  <c r="N157" i="7"/>
  <c r="O157" i="7"/>
  <c r="P157" i="7"/>
  <c r="Q157" i="7"/>
  <c r="R157" i="7"/>
  <c r="N158" i="7"/>
  <c r="O158" i="7"/>
  <c r="P158" i="7"/>
  <c r="Q158" i="7"/>
  <c r="R158" i="7"/>
  <c r="N159" i="7"/>
  <c r="O159" i="7"/>
  <c r="P159" i="7"/>
  <c r="Q159" i="7"/>
  <c r="R159" i="7"/>
  <c r="N160" i="7"/>
  <c r="O160" i="7"/>
  <c r="P160" i="7"/>
  <c r="Q160" i="7"/>
  <c r="R160" i="7"/>
  <c r="N161" i="7"/>
  <c r="O161" i="7"/>
  <c r="P161" i="7"/>
  <c r="Q161" i="7"/>
  <c r="R161" i="7"/>
  <c r="N162" i="7"/>
  <c r="O162" i="7"/>
  <c r="P162" i="7"/>
  <c r="Q162" i="7"/>
  <c r="R162" i="7"/>
  <c r="N163" i="7"/>
  <c r="O163" i="7"/>
  <c r="P163" i="7"/>
  <c r="Q163" i="7"/>
  <c r="R163" i="7"/>
  <c r="N164" i="7"/>
  <c r="O164" i="7"/>
  <c r="P164" i="7"/>
  <c r="Q164" i="7"/>
  <c r="R164" i="7"/>
  <c r="N165" i="7"/>
  <c r="O165" i="7"/>
  <c r="P165" i="7"/>
  <c r="Q165" i="7"/>
  <c r="R165" i="7"/>
  <c r="N166" i="7"/>
  <c r="O166" i="7"/>
  <c r="P166" i="7"/>
  <c r="Q166" i="7"/>
  <c r="R166" i="7"/>
  <c r="N167" i="7"/>
  <c r="O167" i="7"/>
  <c r="P167" i="7"/>
  <c r="Q167" i="7"/>
  <c r="R167" i="7"/>
  <c r="N168" i="7"/>
  <c r="O168" i="7"/>
  <c r="P168" i="7"/>
  <c r="Q168" i="7"/>
  <c r="R168" i="7"/>
  <c r="N169" i="7"/>
  <c r="O169" i="7"/>
  <c r="P169" i="7"/>
  <c r="Q169" i="7"/>
  <c r="R169" i="7"/>
  <c r="N170" i="7"/>
  <c r="O170" i="7"/>
  <c r="P170" i="7"/>
  <c r="Q170" i="7"/>
  <c r="R170" i="7"/>
  <c r="N171" i="7"/>
  <c r="O171" i="7"/>
  <c r="P171" i="7"/>
  <c r="Q171" i="7"/>
  <c r="R171" i="7"/>
  <c r="R4" i="7"/>
  <c r="Q4" i="7"/>
  <c r="P4" i="7"/>
  <c r="O4" i="7"/>
  <c r="N4" i="7"/>
  <c r="N27" i="8"/>
  <c r="O27" i="8"/>
  <c r="P27" i="8"/>
  <c r="Q27" i="8"/>
  <c r="R27" i="8"/>
  <c r="N28" i="8"/>
  <c r="O28" i="8"/>
  <c r="P28" i="8"/>
  <c r="Q28" i="8"/>
  <c r="R28" i="8"/>
  <c r="N29" i="8"/>
  <c r="O29" i="8"/>
  <c r="P29" i="8"/>
  <c r="Q29" i="8"/>
  <c r="R29" i="8"/>
  <c r="N30" i="8"/>
  <c r="O30" i="8"/>
  <c r="P30" i="8"/>
  <c r="Q30" i="8"/>
  <c r="R30" i="8"/>
  <c r="N31" i="8"/>
  <c r="O31" i="8"/>
  <c r="P31" i="8"/>
  <c r="Q31" i="8"/>
  <c r="R31" i="8"/>
  <c r="N32" i="8"/>
  <c r="O32" i="8"/>
  <c r="P32" i="8"/>
  <c r="Q32" i="8"/>
  <c r="R32" i="8"/>
  <c r="N33" i="8"/>
  <c r="O33" i="8"/>
  <c r="P33" i="8"/>
  <c r="Q33" i="8"/>
  <c r="R33" i="8"/>
  <c r="N34" i="8"/>
  <c r="O34" i="8"/>
  <c r="P34" i="8"/>
  <c r="Q34" i="8"/>
  <c r="R34" i="8"/>
  <c r="N35" i="8"/>
  <c r="O35" i="8"/>
  <c r="P35" i="8"/>
  <c r="Q35" i="8"/>
  <c r="R35" i="8"/>
  <c r="N36" i="8"/>
  <c r="O36" i="8"/>
  <c r="P36" i="8"/>
  <c r="Q36" i="8"/>
  <c r="R36" i="8"/>
  <c r="N37" i="8"/>
  <c r="O37" i="8"/>
  <c r="P37" i="8"/>
  <c r="Q37" i="8"/>
  <c r="R37" i="8"/>
  <c r="N38" i="8"/>
  <c r="O38" i="8"/>
  <c r="P38" i="8"/>
  <c r="Q38" i="8"/>
  <c r="R38" i="8"/>
  <c r="N39" i="8"/>
  <c r="O39" i="8"/>
  <c r="P39" i="8"/>
  <c r="Q39" i="8"/>
  <c r="R39" i="8"/>
  <c r="N40" i="8"/>
  <c r="O40" i="8"/>
  <c r="P40" i="8"/>
  <c r="Q40" i="8"/>
  <c r="R40" i="8"/>
  <c r="N41" i="8"/>
  <c r="O41" i="8"/>
  <c r="P41" i="8"/>
  <c r="Q41" i="8"/>
  <c r="R41" i="8"/>
  <c r="N42" i="8"/>
  <c r="O42" i="8"/>
  <c r="P42" i="8"/>
  <c r="Q42" i="8"/>
  <c r="R42" i="8"/>
  <c r="N43" i="8"/>
  <c r="O43" i="8"/>
  <c r="P43" i="8"/>
  <c r="Q43" i="8"/>
  <c r="R43" i="8"/>
  <c r="N44" i="8"/>
  <c r="O44" i="8"/>
  <c r="P44" i="8"/>
  <c r="Q44" i="8"/>
  <c r="R44" i="8"/>
  <c r="N45" i="8"/>
  <c r="O45" i="8"/>
  <c r="P45" i="8"/>
  <c r="Q45" i="8"/>
  <c r="R45" i="8"/>
  <c r="N46" i="8"/>
  <c r="O46" i="8"/>
  <c r="P46" i="8"/>
  <c r="Q46" i="8"/>
  <c r="R46" i="8"/>
  <c r="N47" i="8"/>
  <c r="O47" i="8"/>
  <c r="P47" i="8"/>
  <c r="Q47" i="8"/>
  <c r="R47" i="8"/>
  <c r="N48" i="8"/>
  <c r="O48" i="8"/>
  <c r="P48" i="8"/>
  <c r="Q48" i="8"/>
  <c r="R48" i="8"/>
  <c r="N49" i="8"/>
  <c r="O49" i="8"/>
  <c r="P49" i="8"/>
  <c r="Q49" i="8"/>
  <c r="R49" i="8"/>
  <c r="N50" i="8"/>
  <c r="O50" i="8"/>
  <c r="P50" i="8"/>
  <c r="Q50" i="8"/>
  <c r="R50" i="8"/>
  <c r="N51" i="8"/>
  <c r="O51" i="8"/>
  <c r="P51" i="8"/>
  <c r="Q51" i="8"/>
  <c r="R51" i="8"/>
  <c r="N52" i="8"/>
  <c r="O52" i="8"/>
  <c r="P52" i="8"/>
  <c r="Q52" i="8"/>
  <c r="R52" i="8"/>
  <c r="N53" i="8"/>
  <c r="O53" i="8"/>
  <c r="P53" i="8"/>
  <c r="Q53" i="8"/>
  <c r="R53" i="8"/>
  <c r="N54" i="8"/>
  <c r="O54" i="8"/>
  <c r="P54" i="8"/>
  <c r="Q54" i="8"/>
  <c r="R54" i="8"/>
  <c r="N55" i="8"/>
  <c r="O55" i="8"/>
  <c r="P55" i="8"/>
  <c r="Q55" i="8"/>
  <c r="R55" i="8"/>
  <c r="N56" i="8"/>
  <c r="O56" i="8"/>
  <c r="P56" i="8"/>
  <c r="Q56" i="8"/>
  <c r="R56" i="8"/>
  <c r="N57" i="8"/>
  <c r="O57" i="8"/>
  <c r="P57" i="8"/>
  <c r="Q57" i="8"/>
  <c r="R57" i="8"/>
  <c r="N58" i="8"/>
  <c r="O58" i="8"/>
  <c r="P58" i="8"/>
  <c r="Q58" i="8"/>
  <c r="R58" i="8"/>
  <c r="N59" i="8"/>
  <c r="O59" i="8"/>
  <c r="P59" i="8"/>
  <c r="Q59" i="8"/>
  <c r="R59" i="8"/>
  <c r="N60" i="8"/>
  <c r="O60" i="8"/>
  <c r="P60" i="8"/>
  <c r="Q60" i="8"/>
  <c r="R60" i="8"/>
  <c r="N61" i="8"/>
  <c r="O61" i="8"/>
  <c r="P61" i="8"/>
  <c r="Q61" i="8"/>
  <c r="R61" i="8"/>
  <c r="N62" i="8"/>
  <c r="O62" i="8"/>
  <c r="P62" i="8"/>
  <c r="Q62" i="8"/>
  <c r="R62" i="8"/>
  <c r="N63" i="8"/>
  <c r="O63" i="8"/>
  <c r="P63" i="8"/>
  <c r="Q63" i="8"/>
  <c r="R63" i="8"/>
  <c r="N64" i="8"/>
  <c r="O64" i="8"/>
  <c r="P64" i="8"/>
  <c r="Q64" i="8"/>
  <c r="R64" i="8"/>
  <c r="N65" i="8"/>
  <c r="O65" i="8"/>
  <c r="P65" i="8"/>
  <c r="Q65" i="8"/>
  <c r="R65" i="8"/>
  <c r="N66" i="8"/>
  <c r="O66" i="8"/>
  <c r="P66" i="8"/>
  <c r="Q66" i="8"/>
  <c r="R66" i="8"/>
  <c r="N67" i="8"/>
  <c r="O67" i="8"/>
  <c r="P67" i="8"/>
  <c r="Q67" i="8"/>
  <c r="R67" i="8"/>
  <c r="N68" i="8"/>
  <c r="O68" i="8"/>
  <c r="P68" i="8"/>
  <c r="Q68" i="8"/>
  <c r="R68" i="8"/>
  <c r="N69" i="8"/>
  <c r="O69" i="8"/>
  <c r="P69" i="8"/>
  <c r="Q69" i="8"/>
  <c r="R69" i="8"/>
  <c r="N70" i="8"/>
  <c r="O70" i="8"/>
  <c r="P70" i="8"/>
  <c r="Q70" i="8"/>
  <c r="R70" i="8"/>
  <c r="N71" i="8"/>
  <c r="O71" i="8"/>
  <c r="P71" i="8"/>
  <c r="Q71" i="8"/>
  <c r="R71" i="8"/>
  <c r="N72" i="8"/>
  <c r="O72" i="8"/>
  <c r="P72" i="8"/>
  <c r="Q72" i="8"/>
  <c r="R72" i="8"/>
  <c r="N73" i="8"/>
  <c r="O73" i="8"/>
  <c r="P73" i="8"/>
  <c r="Q73" i="8"/>
  <c r="R73" i="8"/>
  <c r="N74" i="8"/>
  <c r="O74" i="8"/>
  <c r="P74" i="8"/>
  <c r="Q74" i="8"/>
  <c r="R74" i="8"/>
  <c r="N75" i="8"/>
  <c r="O75" i="8"/>
  <c r="P75" i="8"/>
  <c r="Q75" i="8"/>
  <c r="R75" i="8"/>
  <c r="N76" i="8"/>
  <c r="O76" i="8"/>
  <c r="P76" i="8"/>
  <c r="Q76" i="8"/>
  <c r="R76" i="8"/>
  <c r="N77" i="8"/>
  <c r="O77" i="8"/>
  <c r="P77" i="8"/>
  <c r="Q77" i="8"/>
  <c r="R77" i="8"/>
  <c r="N78" i="8"/>
  <c r="O78" i="8"/>
  <c r="P78" i="8"/>
  <c r="Q78" i="8"/>
  <c r="R78" i="8"/>
  <c r="N79" i="8"/>
  <c r="O79" i="8"/>
  <c r="P79" i="8"/>
  <c r="Q79" i="8"/>
  <c r="R79" i="8"/>
  <c r="N80" i="8"/>
  <c r="O80" i="8"/>
  <c r="P80" i="8"/>
  <c r="Q80" i="8"/>
  <c r="R80" i="8"/>
  <c r="N81" i="8"/>
  <c r="O81" i="8"/>
  <c r="P81" i="8"/>
  <c r="Q81" i="8"/>
  <c r="R81" i="8"/>
  <c r="N82" i="8"/>
  <c r="O82" i="8"/>
  <c r="P82" i="8"/>
  <c r="Q82" i="8"/>
  <c r="R82" i="8"/>
  <c r="N83" i="8"/>
  <c r="O83" i="8"/>
  <c r="P83" i="8"/>
  <c r="Q83" i="8"/>
  <c r="R83" i="8"/>
  <c r="N84" i="8"/>
  <c r="O84" i="8"/>
  <c r="P84" i="8"/>
  <c r="Q84" i="8"/>
  <c r="R84" i="8"/>
  <c r="N85" i="8"/>
  <c r="O85" i="8"/>
  <c r="P85" i="8"/>
  <c r="Q85" i="8"/>
  <c r="R85" i="8"/>
  <c r="N86" i="8"/>
  <c r="O86" i="8"/>
  <c r="P86" i="8"/>
  <c r="Q86" i="8"/>
  <c r="R86" i="8"/>
  <c r="N87" i="8"/>
  <c r="O87" i="8"/>
  <c r="P87" i="8"/>
  <c r="Q87" i="8"/>
  <c r="R87" i="8"/>
  <c r="N88" i="8"/>
  <c r="O88" i="8"/>
  <c r="P88" i="8"/>
  <c r="Q88" i="8"/>
  <c r="R88" i="8"/>
  <c r="N89" i="8"/>
  <c r="O89" i="8"/>
  <c r="P89" i="8"/>
  <c r="Q89" i="8"/>
  <c r="R89" i="8"/>
  <c r="N90" i="8"/>
  <c r="O90" i="8"/>
  <c r="P90" i="8"/>
  <c r="Q90" i="8"/>
  <c r="R90" i="8"/>
  <c r="N91" i="8"/>
  <c r="O91" i="8"/>
  <c r="P91" i="8"/>
  <c r="Q91" i="8"/>
  <c r="R91" i="8"/>
  <c r="N92" i="8"/>
  <c r="O92" i="8"/>
  <c r="P92" i="8"/>
  <c r="Q92" i="8"/>
  <c r="R92" i="8"/>
  <c r="N93" i="8"/>
  <c r="O93" i="8"/>
  <c r="P93" i="8"/>
  <c r="Q93" i="8"/>
  <c r="R93" i="8"/>
  <c r="N94" i="8"/>
  <c r="O94" i="8"/>
  <c r="P94" i="8"/>
  <c r="Q94" i="8"/>
  <c r="R94" i="8"/>
  <c r="N95" i="8"/>
  <c r="O95" i="8"/>
  <c r="P95" i="8"/>
  <c r="Q95" i="8"/>
  <c r="R95" i="8"/>
  <c r="N96" i="8"/>
  <c r="O96" i="8"/>
  <c r="P96" i="8"/>
  <c r="Q96" i="8"/>
  <c r="R96" i="8"/>
  <c r="N97" i="8"/>
  <c r="O97" i="8"/>
  <c r="P97" i="8"/>
  <c r="Q97" i="8"/>
  <c r="R97" i="8"/>
  <c r="N98" i="8"/>
  <c r="O98" i="8"/>
  <c r="P98" i="8"/>
  <c r="Q98" i="8"/>
  <c r="R98" i="8"/>
  <c r="N99" i="8"/>
  <c r="O99" i="8"/>
  <c r="P99" i="8"/>
  <c r="Q99" i="8"/>
  <c r="R99" i="8"/>
  <c r="N100" i="8"/>
  <c r="O100" i="8"/>
  <c r="P100" i="8"/>
  <c r="Q100" i="8"/>
  <c r="R100" i="8"/>
  <c r="N101" i="8"/>
  <c r="O101" i="8"/>
  <c r="P101" i="8"/>
  <c r="Q101" i="8"/>
  <c r="R101" i="8"/>
  <c r="N102" i="8"/>
  <c r="O102" i="8"/>
  <c r="P102" i="8"/>
  <c r="Q102" i="8"/>
  <c r="R102" i="8"/>
  <c r="N103" i="8"/>
  <c r="O103" i="8"/>
  <c r="P103" i="8"/>
  <c r="Q103" i="8"/>
  <c r="R103" i="8"/>
  <c r="N104" i="8"/>
  <c r="O104" i="8"/>
  <c r="P104" i="8"/>
  <c r="Q104" i="8"/>
  <c r="R104" i="8"/>
  <c r="N105" i="8"/>
  <c r="O105" i="8"/>
  <c r="P105" i="8"/>
  <c r="Q105" i="8"/>
  <c r="R105" i="8"/>
  <c r="N106" i="8"/>
  <c r="O106" i="8"/>
  <c r="P106" i="8"/>
  <c r="Q106" i="8"/>
  <c r="R106" i="8"/>
  <c r="N107" i="8"/>
  <c r="O107" i="8"/>
  <c r="P107" i="8"/>
  <c r="Q107" i="8"/>
  <c r="R107" i="8"/>
  <c r="N108" i="8"/>
  <c r="O108" i="8"/>
  <c r="P108" i="8"/>
  <c r="Q108" i="8"/>
  <c r="R108" i="8"/>
  <c r="N109" i="8"/>
  <c r="O109" i="8"/>
  <c r="P109" i="8"/>
  <c r="Q109" i="8"/>
  <c r="R109" i="8"/>
  <c r="N110" i="8"/>
  <c r="O110" i="8"/>
  <c r="P110" i="8"/>
  <c r="Q110" i="8"/>
  <c r="R110" i="8"/>
  <c r="N111" i="8"/>
  <c r="O111" i="8"/>
  <c r="P111" i="8"/>
  <c r="Q111" i="8"/>
  <c r="R111" i="8"/>
  <c r="N112" i="8"/>
  <c r="O112" i="8"/>
  <c r="P112" i="8"/>
  <c r="Q112" i="8"/>
  <c r="R112" i="8"/>
  <c r="N113" i="8"/>
  <c r="O113" i="8"/>
  <c r="P113" i="8"/>
  <c r="Q113" i="8"/>
  <c r="R113" i="8"/>
  <c r="N114" i="8"/>
  <c r="O114" i="8"/>
  <c r="P114" i="8"/>
  <c r="Q114" i="8"/>
  <c r="R114" i="8"/>
  <c r="N115" i="8"/>
  <c r="O115" i="8"/>
  <c r="P115" i="8"/>
  <c r="Q115" i="8"/>
  <c r="R115" i="8"/>
  <c r="N116" i="8"/>
  <c r="O116" i="8"/>
  <c r="P116" i="8"/>
  <c r="Q116" i="8"/>
  <c r="R116" i="8"/>
  <c r="N117" i="8"/>
  <c r="O117" i="8"/>
  <c r="P117" i="8"/>
  <c r="Q117" i="8"/>
  <c r="R117" i="8"/>
  <c r="N118" i="8"/>
  <c r="O118" i="8"/>
  <c r="P118" i="8"/>
  <c r="Q118" i="8"/>
  <c r="R118" i="8"/>
  <c r="N119" i="8"/>
  <c r="O119" i="8"/>
  <c r="P119" i="8"/>
  <c r="Q119" i="8"/>
  <c r="R119" i="8"/>
  <c r="N120" i="8"/>
  <c r="O120" i="8"/>
  <c r="P120" i="8"/>
  <c r="Q120" i="8"/>
  <c r="R120" i="8"/>
  <c r="N121" i="8"/>
  <c r="O121" i="8"/>
  <c r="P121" i="8"/>
  <c r="Q121" i="8"/>
  <c r="R121" i="8"/>
  <c r="N122" i="8"/>
  <c r="O122" i="8"/>
  <c r="P122" i="8"/>
  <c r="Q122" i="8"/>
  <c r="R122" i="8"/>
  <c r="N123" i="8"/>
  <c r="O123" i="8"/>
  <c r="P123" i="8"/>
  <c r="Q123" i="8"/>
  <c r="R123" i="8"/>
  <c r="N124" i="8"/>
  <c r="O124" i="8"/>
  <c r="P124" i="8"/>
  <c r="Q124" i="8"/>
  <c r="R124" i="8"/>
  <c r="N125" i="8"/>
  <c r="O125" i="8"/>
  <c r="P125" i="8"/>
  <c r="Q125" i="8"/>
  <c r="R125" i="8"/>
  <c r="N126" i="8"/>
  <c r="O126" i="8"/>
  <c r="P126" i="8"/>
  <c r="Q126" i="8"/>
  <c r="R126" i="8"/>
  <c r="N127" i="8"/>
  <c r="O127" i="8"/>
  <c r="P127" i="8"/>
  <c r="Q127" i="8"/>
  <c r="R127" i="8"/>
  <c r="N128" i="8"/>
  <c r="O128" i="8"/>
  <c r="P128" i="8"/>
  <c r="Q128" i="8"/>
  <c r="R128" i="8"/>
  <c r="N129" i="8"/>
  <c r="O129" i="8"/>
  <c r="P129" i="8"/>
  <c r="Q129" i="8"/>
  <c r="R129" i="8"/>
  <c r="N130" i="8"/>
  <c r="O130" i="8"/>
  <c r="P130" i="8"/>
  <c r="Q130" i="8"/>
  <c r="R130" i="8"/>
  <c r="N131" i="8"/>
  <c r="O131" i="8"/>
  <c r="P131" i="8"/>
  <c r="Q131" i="8"/>
  <c r="R131" i="8"/>
  <c r="N132" i="8"/>
  <c r="O132" i="8"/>
  <c r="P132" i="8"/>
  <c r="Q132" i="8"/>
  <c r="R132" i="8"/>
  <c r="N133" i="8"/>
  <c r="O133" i="8"/>
  <c r="P133" i="8"/>
  <c r="Q133" i="8"/>
  <c r="R133" i="8"/>
  <c r="N134" i="8"/>
  <c r="O134" i="8"/>
  <c r="P134" i="8"/>
  <c r="Q134" i="8"/>
  <c r="R134" i="8"/>
  <c r="N135" i="8"/>
  <c r="O135" i="8"/>
  <c r="P135" i="8"/>
  <c r="Q135" i="8"/>
  <c r="R135" i="8"/>
  <c r="N136" i="8"/>
  <c r="O136" i="8"/>
  <c r="P136" i="8"/>
  <c r="Q136" i="8"/>
  <c r="R136" i="8"/>
  <c r="N137" i="8"/>
  <c r="O137" i="8"/>
  <c r="P137" i="8"/>
  <c r="Q137" i="8"/>
  <c r="R137" i="8"/>
  <c r="N5" i="8"/>
  <c r="O5" i="8"/>
  <c r="P5" i="8"/>
  <c r="Q5" i="8"/>
  <c r="R5" i="8"/>
  <c r="N6" i="8"/>
  <c r="O6" i="8"/>
  <c r="P6" i="8"/>
  <c r="Q6" i="8"/>
  <c r="R6" i="8"/>
  <c r="N7" i="8"/>
  <c r="O7" i="8"/>
  <c r="P7" i="8"/>
  <c r="Q7" i="8"/>
  <c r="R7" i="8"/>
  <c r="N8" i="8"/>
  <c r="O8" i="8"/>
  <c r="P8" i="8"/>
  <c r="Q8" i="8"/>
  <c r="R8" i="8"/>
  <c r="N9" i="8"/>
  <c r="O9" i="8"/>
  <c r="P9" i="8"/>
  <c r="Q9" i="8"/>
  <c r="R9" i="8"/>
  <c r="N10" i="8"/>
  <c r="O10" i="8"/>
  <c r="P10" i="8"/>
  <c r="Q10" i="8"/>
  <c r="R10" i="8"/>
  <c r="N11" i="8"/>
  <c r="O11" i="8"/>
  <c r="P11" i="8"/>
  <c r="Q11" i="8"/>
  <c r="R11" i="8"/>
  <c r="N12" i="8"/>
  <c r="O12" i="8"/>
  <c r="P12" i="8"/>
  <c r="Q12" i="8"/>
  <c r="R12" i="8"/>
  <c r="N13" i="8"/>
  <c r="O13" i="8"/>
  <c r="P13" i="8"/>
  <c r="Q13" i="8"/>
  <c r="R13" i="8"/>
  <c r="N14" i="8"/>
  <c r="O14" i="8"/>
  <c r="P14" i="8"/>
  <c r="Q14" i="8"/>
  <c r="R14" i="8"/>
  <c r="N15" i="8"/>
  <c r="O15" i="8"/>
  <c r="P15" i="8"/>
  <c r="Q15" i="8"/>
  <c r="R15" i="8"/>
  <c r="N16" i="8"/>
  <c r="O16" i="8"/>
  <c r="P16" i="8"/>
  <c r="Q16" i="8"/>
  <c r="R16" i="8"/>
  <c r="N17" i="8"/>
  <c r="O17" i="8"/>
  <c r="P17" i="8"/>
  <c r="Q17" i="8"/>
  <c r="R17" i="8"/>
  <c r="N18" i="8"/>
  <c r="O18" i="8"/>
  <c r="P18" i="8"/>
  <c r="Q18" i="8"/>
  <c r="R18" i="8"/>
  <c r="N19" i="8"/>
  <c r="O19" i="8"/>
  <c r="P19" i="8"/>
  <c r="Q19" i="8"/>
  <c r="R19" i="8"/>
  <c r="N20" i="8"/>
  <c r="O20" i="8"/>
  <c r="P20" i="8"/>
  <c r="Q20" i="8"/>
  <c r="R20" i="8"/>
  <c r="N21" i="8"/>
  <c r="O21" i="8"/>
  <c r="P21" i="8"/>
  <c r="Q21" i="8"/>
  <c r="R21" i="8"/>
  <c r="N22" i="8"/>
  <c r="O22" i="8"/>
  <c r="P22" i="8"/>
  <c r="Q22" i="8"/>
  <c r="R22" i="8"/>
  <c r="N23" i="8"/>
  <c r="O23" i="8"/>
  <c r="P23" i="8"/>
  <c r="Q23" i="8"/>
  <c r="R23" i="8"/>
  <c r="N24" i="8"/>
  <c r="O24" i="8"/>
  <c r="P24" i="8"/>
  <c r="Q24" i="8"/>
  <c r="R24" i="8"/>
  <c r="N25" i="8"/>
  <c r="O25" i="8"/>
  <c r="P25" i="8"/>
  <c r="Q25" i="8"/>
  <c r="R25" i="8"/>
  <c r="N26" i="8"/>
  <c r="O26" i="8"/>
  <c r="P26" i="8"/>
  <c r="Q26" i="8"/>
  <c r="R26" i="8"/>
  <c r="R4" i="8"/>
  <c r="Q4" i="8"/>
  <c r="P4" i="8"/>
  <c r="O4" i="8"/>
  <c r="N4" i="8"/>
  <c r="N5" i="9"/>
  <c r="O5" i="9"/>
  <c r="P5" i="9"/>
  <c r="Q5" i="9"/>
  <c r="R5" i="9"/>
  <c r="N6" i="9"/>
  <c r="O6" i="9"/>
  <c r="P6" i="9"/>
  <c r="Q6" i="9"/>
  <c r="R6" i="9"/>
  <c r="N7" i="9"/>
  <c r="O7" i="9"/>
  <c r="P7" i="9"/>
  <c r="Q7" i="9"/>
  <c r="R7" i="9"/>
  <c r="N8" i="9"/>
  <c r="O8" i="9"/>
  <c r="P8" i="9"/>
  <c r="Q8" i="9"/>
  <c r="R8" i="9"/>
  <c r="N9" i="9"/>
  <c r="O9" i="9"/>
  <c r="P9" i="9"/>
  <c r="Q9" i="9"/>
  <c r="R9" i="9"/>
  <c r="N10" i="9"/>
  <c r="O10" i="9"/>
  <c r="P10" i="9"/>
  <c r="Q10" i="9"/>
  <c r="R10" i="9"/>
  <c r="N11" i="9"/>
  <c r="O11" i="9"/>
  <c r="P11" i="9"/>
  <c r="Q11" i="9"/>
  <c r="R11" i="9"/>
  <c r="N12" i="9"/>
  <c r="O12" i="9"/>
  <c r="P12" i="9"/>
  <c r="Q12" i="9"/>
  <c r="R12" i="9"/>
  <c r="N13" i="9"/>
  <c r="O13" i="9"/>
  <c r="P13" i="9"/>
  <c r="Q13" i="9"/>
  <c r="R13" i="9"/>
  <c r="N14" i="9"/>
  <c r="O14" i="9"/>
  <c r="P14" i="9"/>
  <c r="Q14" i="9"/>
  <c r="R14" i="9"/>
  <c r="N15" i="9"/>
  <c r="O15" i="9"/>
  <c r="P15" i="9"/>
  <c r="Q15" i="9"/>
  <c r="R15" i="9"/>
  <c r="N16" i="9"/>
  <c r="O16" i="9"/>
  <c r="P16" i="9"/>
  <c r="Q16" i="9"/>
  <c r="R16" i="9"/>
  <c r="N17" i="9"/>
  <c r="O17" i="9"/>
  <c r="P17" i="9"/>
  <c r="Q17" i="9"/>
  <c r="R17" i="9"/>
  <c r="N18" i="9"/>
  <c r="O18" i="9"/>
  <c r="P18" i="9"/>
  <c r="Q18" i="9"/>
  <c r="R18" i="9"/>
  <c r="N19" i="9"/>
  <c r="O19" i="9"/>
  <c r="P19" i="9"/>
  <c r="Q19" i="9"/>
  <c r="R19" i="9"/>
  <c r="N20" i="9"/>
  <c r="O20" i="9"/>
  <c r="P20" i="9"/>
  <c r="Q20" i="9"/>
  <c r="R20" i="9"/>
  <c r="N21" i="9"/>
  <c r="O21" i="9"/>
  <c r="P21" i="9"/>
  <c r="Q21" i="9"/>
  <c r="R21" i="9"/>
  <c r="N22" i="9"/>
  <c r="O22" i="9"/>
  <c r="P22" i="9"/>
  <c r="Q22" i="9"/>
  <c r="R22" i="9"/>
  <c r="N23" i="9"/>
  <c r="O23" i="9"/>
  <c r="P23" i="9"/>
  <c r="Q23" i="9"/>
  <c r="R23" i="9"/>
  <c r="N24" i="9"/>
  <c r="O24" i="9"/>
  <c r="P24" i="9"/>
  <c r="Q24" i="9"/>
  <c r="R24" i="9"/>
  <c r="N25" i="9"/>
  <c r="O25" i="9"/>
  <c r="P25" i="9"/>
  <c r="Q25" i="9"/>
  <c r="R25" i="9"/>
  <c r="N26" i="9"/>
  <c r="O26" i="9"/>
  <c r="P26" i="9"/>
  <c r="Q26" i="9"/>
  <c r="R26" i="9"/>
  <c r="N27" i="9"/>
  <c r="O27" i="9"/>
  <c r="P27" i="9"/>
  <c r="Q27" i="9"/>
  <c r="R27" i="9"/>
  <c r="N28" i="9"/>
  <c r="O28" i="9"/>
  <c r="P28" i="9"/>
  <c r="Q28" i="9"/>
  <c r="R28" i="9"/>
  <c r="N29" i="9"/>
  <c r="O29" i="9"/>
  <c r="P29" i="9"/>
  <c r="Q29" i="9"/>
  <c r="R29" i="9"/>
  <c r="N30" i="9"/>
  <c r="O30" i="9"/>
  <c r="P30" i="9"/>
  <c r="Q30" i="9"/>
  <c r="R30" i="9"/>
  <c r="N31" i="9"/>
  <c r="O31" i="9"/>
  <c r="P31" i="9"/>
  <c r="Q31" i="9"/>
  <c r="R31" i="9"/>
  <c r="N32" i="9"/>
  <c r="O32" i="9"/>
  <c r="P32" i="9"/>
  <c r="Q32" i="9"/>
  <c r="R32" i="9"/>
  <c r="N33" i="9"/>
  <c r="O33" i="9"/>
  <c r="P33" i="9"/>
  <c r="Q33" i="9"/>
  <c r="R33" i="9"/>
  <c r="N34" i="9"/>
  <c r="O34" i="9"/>
  <c r="P34" i="9"/>
  <c r="Q34" i="9"/>
  <c r="R34" i="9"/>
  <c r="N35" i="9"/>
  <c r="O35" i="9"/>
  <c r="P35" i="9"/>
  <c r="Q35" i="9"/>
  <c r="R35" i="9"/>
  <c r="N36" i="9"/>
  <c r="O36" i="9"/>
  <c r="P36" i="9"/>
  <c r="Q36" i="9"/>
  <c r="R36" i="9"/>
  <c r="N37" i="9"/>
  <c r="O37" i="9"/>
  <c r="P37" i="9"/>
  <c r="Q37" i="9"/>
  <c r="R37" i="9"/>
  <c r="N38" i="9"/>
  <c r="O38" i="9"/>
  <c r="P38" i="9"/>
  <c r="Q38" i="9"/>
  <c r="R38" i="9"/>
  <c r="N39" i="9"/>
  <c r="O39" i="9"/>
  <c r="P39" i="9"/>
  <c r="Q39" i="9"/>
  <c r="R39" i="9"/>
  <c r="N40" i="9"/>
  <c r="O40" i="9"/>
  <c r="P40" i="9"/>
  <c r="Q40" i="9"/>
  <c r="R40" i="9"/>
  <c r="N41" i="9"/>
  <c r="O41" i="9"/>
  <c r="P41" i="9"/>
  <c r="Q41" i="9"/>
  <c r="R41" i="9"/>
  <c r="N42" i="9"/>
  <c r="O42" i="9"/>
  <c r="P42" i="9"/>
  <c r="Q42" i="9"/>
  <c r="R42" i="9"/>
  <c r="N43" i="9"/>
  <c r="O43" i="9"/>
  <c r="P43" i="9"/>
  <c r="Q43" i="9"/>
  <c r="R43" i="9"/>
  <c r="N44" i="9"/>
  <c r="O44" i="9"/>
  <c r="P44" i="9"/>
  <c r="Q44" i="9"/>
  <c r="R44" i="9"/>
  <c r="N45" i="9"/>
  <c r="O45" i="9"/>
  <c r="P45" i="9"/>
  <c r="Q45" i="9"/>
  <c r="R45" i="9"/>
  <c r="N46" i="9"/>
  <c r="O46" i="9"/>
  <c r="P46" i="9"/>
  <c r="Q46" i="9"/>
  <c r="R46" i="9"/>
  <c r="N47" i="9"/>
  <c r="O47" i="9"/>
  <c r="P47" i="9"/>
  <c r="Q47" i="9"/>
  <c r="R47" i="9"/>
  <c r="N48" i="9"/>
  <c r="O48" i="9"/>
  <c r="P48" i="9"/>
  <c r="Q48" i="9"/>
  <c r="R48" i="9"/>
  <c r="N49" i="9"/>
  <c r="O49" i="9"/>
  <c r="P49" i="9"/>
  <c r="Q49" i="9"/>
  <c r="R49" i="9"/>
  <c r="N50" i="9"/>
  <c r="O50" i="9"/>
  <c r="P50" i="9"/>
  <c r="Q50" i="9"/>
  <c r="R50" i="9"/>
  <c r="N51" i="9"/>
  <c r="O51" i="9"/>
  <c r="P51" i="9"/>
  <c r="Q51" i="9"/>
  <c r="R51" i="9"/>
  <c r="N52" i="9"/>
  <c r="O52" i="9"/>
  <c r="P52" i="9"/>
  <c r="Q52" i="9"/>
  <c r="R52" i="9"/>
  <c r="N53" i="9"/>
  <c r="O53" i="9"/>
  <c r="P53" i="9"/>
  <c r="Q53" i="9"/>
  <c r="R53" i="9"/>
  <c r="N54" i="9"/>
  <c r="O54" i="9"/>
  <c r="P54" i="9"/>
  <c r="Q54" i="9"/>
  <c r="R54" i="9"/>
  <c r="N55" i="9"/>
  <c r="O55" i="9"/>
  <c r="P55" i="9"/>
  <c r="Q55" i="9"/>
  <c r="R55" i="9"/>
  <c r="N56" i="9"/>
  <c r="O56" i="9"/>
  <c r="P56" i="9"/>
  <c r="Q56" i="9"/>
  <c r="R56" i="9"/>
  <c r="N57" i="9"/>
  <c r="O57" i="9"/>
  <c r="P57" i="9"/>
  <c r="Q57" i="9"/>
  <c r="R57" i="9"/>
  <c r="N58" i="9"/>
  <c r="O58" i="9"/>
  <c r="P58" i="9"/>
  <c r="Q58" i="9"/>
  <c r="R58" i="9"/>
  <c r="N59" i="9"/>
  <c r="O59" i="9"/>
  <c r="P59" i="9"/>
  <c r="Q59" i="9"/>
  <c r="R59" i="9"/>
  <c r="N60" i="9"/>
  <c r="O60" i="9"/>
  <c r="P60" i="9"/>
  <c r="Q60" i="9"/>
  <c r="R60" i="9"/>
  <c r="N61" i="9"/>
  <c r="O61" i="9"/>
  <c r="P61" i="9"/>
  <c r="Q61" i="9"/>
  <c r="R61" i="9"/>
  <c r="N62" i="9"/>
  <c r="O62" i="9"/>
  <c r="P62" i="9"/>
  <c r="Q62" i="9"/>
  <c r="R62" i="9"/>
  <c r="N63" i="9"/>
  <c r="O63" i="9"/>
  <c r="P63" i="9"/>
  <c r="Q63" i="9"/>
  <c r="R63" i="9"/>
  <c r="N64" i="9"/>
  <c r="O64" i="9"/>
  <c r="P64" i="9"/>
  <c r="Q64" i="9"/>
  <c r="R64" i="9"/>
  <c r="N65" i="9"/>
  <c r="O65" i="9"/>
  <c r="P65" i="9"/>
  <c r="Q65" i="9"/>
  <c r="R65" i="9"/>
  <c r="N66" i="9"/>
  <c r="O66" i="9"/>
  <c r="P66" i="9"/>
  <c r="Q66" i="9"/>
  <c r="R66" i="9"/>
  <c r="N67" i="9"/>
  <c r="O67" i="9"/>
  <c r="P67" i="9"/>
  <c r="Q67" i="9"/>
  <c r="R67" i="9"/>
  <c r="N68" i="9"/>
  <c r="O68" i="9"/>
  <c r="P68" i="9"/>
  <c r="Q68" i="9"/>
  <c r="R68" i="9"/>
  <c r="N69" i="9"/>
  <c r="O69" i="9"/>
  <c r="P69" i="9"/>
  <c r="Q69" i="9"/>
  <c r="R69" i="9"/>
  <c r="N70" i="9"/>
  <c r="O70" i="9"/>
  <c r="P70" i="9"/>
  <c r="Q70" i="9"/>
  <c r="R70" i="9"/>
  <c r="N71" i="9"/>
  <c r="O71" i="9"/>
  <c r="P71" i="9"/>
  <c r="Q71" i="9"/>
  <c r="R71" i="9"/>
  <c r="N72" i="9"/>
  <c r="O72" i="9"/>
  <c r="P72" i="9"/>
  <c r="Q72" i="9"/>
  <c r="R72" i="9"/>
  <c r="N73" i="9"/>
  <c r="O73" i="9"/>
  <c r="P73" i="9"/>
  <c r="Q73" i="9"/>
  <c r="R73" i="9"/>
  <c r="N74" i="9"/>
  <c r="O74" i="9"/>
  <c r="P74" i="9"/>
  <c r="Q74" i="9"/>
  <c r="R74" i="9"/>
  <c r="N75" i="9"/>
  <c r="O75" i="9"/>
  <c r="P75" i="9"/>
  <c r="Q75" i="9"/>
  <c r="R75" i="9"/>
  <c r="N76" i="9"/>
  <c r="O76" i="9"/>
  <c r="P76" i="9"/>
  <c r="Q76" i="9"/>
  <c r="R76" i="9"/>
  <c r="N77" i="9"/>
  <c r="O77" i="9"/>
  <c r="P77" i="9"/>
  <c r="Q77" i="9"/>
  <c r="R77" i="9"/>
  <c r="N78" i="9"/>
  <c r="O78" i="9"/>
  <c r="P78" i="9"/>
  <c r="Q78" i="9"/>
  <c r="R78" i="9"/>
  <c r="N79" i="9"/>
  <c r="O79" i="9"/>
  <c r="P79" i="9"/>
  <c r="Q79" i="9"/>
  <c r="R79" i="9"/>
  <c r="N80" i="9"/>
  <c r="O80" i="9"/>
  <c r="P80" i="9"/>
  <c r="Q80" i="9"/>
  <c r="R80" i="9"/>
  <c r="N81" i="9"/>
  <c r="O81" i="9"/>
  <c r="P81" i="9"/>
  <c r="Q81" i="9"/>
  <c r="R81" i="9"/>
  <c r="N82" i="9"/>
  <c r="O82" i="9"/>
  <c r="P82" i="9"/>
  <c r="Q82" i="9"/>
  <c r="R82" i="9"/>
  <c r="N83" i="9"/>
  <c r="O83" i="9"/>
  <c r="P83" i="9"/>
  <c r="Q83" i="9"/>
  <c r="R83" i="9"/>
  <c r="N84" i="9"/>
  <c r="O84" i="9"/>
  <c r="P84" i="9"/>
  <c r="Q84" i="9"/>
  <c r="R84" i="9"/>
  <c r="N85" i="9"/>
  <c r="O85" i="9"/>
  <c r="P85" i="9"/>
  <c r="Q85" i="9"/>
  <c r="R85" i="9"/>
  <c r="N86" i="9"/>
  <c r="O86" i="9"/>
  <c r="P86" i="9"/>
  <c r="Q86" i="9"/>
  <c r="R86" i="9"/>
  <c r="N87" i="9"/>
  <c r="O87" i="9"/>
  <c r="P87" i="9"/>
  <c r="Q87" i="9"/>
  <c r="R87" i="9"/>
  <c r="N88" i="9"/>
  <c r="O88" i="9"/>
  <c r="P88" i="9"/>
  <c r="Q88" i="9"/>
  <c r="R88" i="9"/>
  <c r="N89" i="9"/>
  <c r="O89" i="9"/>
  <c r="P89" i="9"/>
  <c r="Q89" i="9"/>
  <c r="R89" i="9"/>
  <c r="N90" i="9"/>
  <c r="O90" i="9"/>
  <c r="P90" i="9"/>
  <c r="Q90" i="9"/>
  <c r="R90" i="9"/>
  <c r="N91" i="9"/>
  <c r="O91" i="9"/>
  <c r="P91" i="9"/>
  <c r="Q91" i="9"/>
  <c r="R91" i="9"/>
  <c r="N92" i="9"/>
  <c r="O92" i="9"/>
  <c r="P92" i="9"/>
  <c r="Q92" i="9"/>
  <c r="R92" i="9"/>
  <c r="N93" i="9"/>
  <c r="O93" i="9"/>
  <c r="P93" i="9"/>
  <c r="Q93" i="9"/>
  <c r="R93" i="9"/>
  <c r="N94" i="9"/>
  <c r="O94" i="9"/>
  <c r="P94" i="9"/>
  <c r="Q94" i="9"/>
  <c r="R94" i="9"/>
  <c r="N95" i="9"/>
  <c r="O95" i="9"/>
  <c r="P95" i="9"/>
  <c r="Q95" i="9"/>
  <c r="R95" i="9"/>
  <c r="N96" i="9"/>
  <c r="O96" i="9"/>
  <c r="P96" i="9"/>
  <c r="Q96" i="9"/>
  <c r="R96" i="9"/>
  <c r="N97" i="9"/>
  <c r="O97" i="9"/>
  <c r="P97" i="9"/>
  <c r="Q97" i="9"/>
  <c r="R97" i="9"/>
  <c r="N98" i="9"/>
  <c r="O98" i="9"/>
  <c r="P98" i="9"/>
  <c r="Q98" i="9"/>
  <c r="R98" i="9"/>
  <c r="N99" i="9"/>
  <c r="O99" i="9"/>
  <c r="P99" i="9"/>
  <c r="Q99" i="9"/>
  <c r="R99" i="9"/>
  <c r="N100" i="9"/>
  <c r="O100" i="9"/>
  <c r="P100" i="9"/>
  <c r="Q100" i="9"/>
  <c r="R100" i="9"/>
  <c r="N101" i="9"/>
  <c r="O101" i="9"/>
  <c r="P101" i="9"/>
  <c r="Q101" i="9"/>
  <c r="R101" i="9"/>
  <c r="N102" i="9"/>
  <c r="O102" i="9"/>
  <c r="P102" i="9"/>
  <c r="Q102" i="9"/>
  <c r="R102" i="9"/>
  <c r="N103" i="9"/>
  <c r="O103" i="9"/>
  <c r="P103" i="9"/>
  <c r="Q103" i="9"/>
  <c r="R103" i="9"/>
  <c r="N104" i="9"/>
  <c r="O104" i="9"/>
  <c r="P104" i="9"/>
  <c r="Q104" i="9"/>
  <c r="R104" i="9"/>
  <c r="N105" i="9"/>
  <c r="O105" i="9"/>
  <c r="P105" i="9"/>
  <c r="Q105" i="9"/>
  <c r="R105" i="9"/>
  <c r="N106" i="9"/>
  <c r="O106" i="9"/>
  <c r="P106" i="9"/>
  <c r="Q106" i="9"/>
  <c r="R106" i="9"/>
  <c r="N107" i="9"/>
  <c r="O107" i="9"/>
  <c r="P107" i="9"/>
  <c r="Q107" i="9"/>
  <c r="R107" i="9"/>
  <c r="N108" i="9"/>
  <c r="O108" i="9"/>
  <c r="P108" i="9"/>
  <c r="Q108" i="9"/>
  <c r="R108" i="9"/>
  <c r="N109" i="9"/>
  <c r="O109" i="9"/>
  <c r="P109" i="9"/>
  <c r="Q109" i="9"/>
  <c r="R109" i="9"/>
  <c r="N110" i="9"/>
  <c r="O110" i="9"/>
  <c r="P110" i="9"/>
  <c r="Q110" i="9"/>
  <c r="R110" i="9"/>
  <c r="N111" i="9"/>
  <c r="O111" i="9"/>
  <c r="P111" i="9"/>
  <c r="Q111" i="9"/>
  <c r="R111" i="9"/>
  <c r="N112" i="9"/>
  <c r="O112" i="9"/>
  <c r="P112" i="9"/>
  <c r="Q112" i="9"/>
  <c r="R112" i="9"/>
  <c r="N113" i="9"/>
  <c r="O113" i="9"/>
  <c r="P113" i="9"/>
  <c r="Q113" i="9"/>
  <c r="R113" i="9"/>
  <c r="N114" i="9"/>
  <c r="O114" i="9"/>
  <c r="P114" i="9"/>
  <c r="Q114" i="9"/>
  <c r="R114" i="9"/>
  <c r="N115" i="9"/>
  <c r="O115" i="9"/>
  <c r="P115" i="9"/>
  <c r="Q115" i="9"/>
  <c r="R115" i="9"/>
  <c r="N116" i="9"/>
  <c r="O116" i="9"/>
  <c r="P116" i="9"/>
  <c r="Q116" i="9"/>
  <c r="R116" i="9"/>
  <c r="N117" i="9"/>
  <c r="O117" i="9"/>
  <c r="P117" i="9"/>
  <c r="Q117" i="9"/>
  <c r="R117" i="9"/>
  <c r="N118" i="9"/>
  <c r="O118" i="9"/>
  <c r="P118" i="9"/>
  <c r="Q118" i="9"/>
  <c r="R118" i="9"/>
  <c r="N119" i="9"/>
  <c r="O119" i="9"/>
  <c r="P119" i="9"/>
  <c r="Q119" i="9"/>
  <c r="R119" i="9"/>
  <c r="N120" i="9"/>
  <c r="O120" i="9"/>
  <c r="P120" i="9"/>
  <c r="Q120" i="9"/>
  <c r="R120" i="9"/>
  <c r="N121" i="9"/>
  <c r="O121" i="9"/>
  <c r="P121" i="9"/>
  <c r="Q121" i="9"/>
  <c r="R121" i="9"/>
  <c r="N122" i="9"/>
  <c r="O122" i="9"/>
  <c r="P122" i="9"/>
  <c r="Q122" i="9"/>
  <c r="R122" i="9"/>
  <c r="N123" i="9"/>
  <c r="O123" i="9"/>
  <c r="P123" i="9"/>
  <c r="Q123" i="9"/>
  <c r="R123" i="9"/>
  <c r="N124" i="9"/>
  <c r="O124" i="9"/>
  <c r="P124" i="9"/>
  <c r="Q124" i="9"/>
  <c r="R124" i="9"/>
  <c r="N125" i="9"/>
  <c r="O125" i="9"/>
  <c r="P125" i="9"/>
  <c r="Q125" i="9"/>
  <c r="R125" i="9"/>
  <c r="N126" i="9"/>
  <c r="O126" i="9"/>
  <c r="P126" i="9"/>
  <c r="Q126" i="9"/>
  <c r="R126" i="9"/>
  <c r="N127" i="9"/>
  <c r="O127" i="9"/>
  <c r="P127" i="9"/>
  <c r="Q127" i="9"/>
  <c r="R127" i="9"/>
  <c r="N128" i="9"/>
  <c r="O128" i="9"/>
  <c r="P128" i="9"/>
  <c r="Q128" i="9"/>
  <c r="R128" i="9"/>
  <c r="N129" i="9"/>
  <c r="O129" i="9"/>
  <c r="P129" i="9"/>
  <c r="Q129" i="9"/>
  <c r="R129" i="9"/>
  <c r="N130" i="9"/>
  <c r="O130" i="9"/>
  <c r="P130" i="9"/>
  <c r="Q130" i="9"/>
  <c r="R130" i="9"/>
  <c r="N131" i="9"/>
  <c r="O131" i="9"/>
  <c r="P131" i="9"/>
  <c r="Q131" i="9"/>
  <c r="R131" i="9"/>
  <c r="N132" i="9"/>
  <c r="O132" i="9"/>
  <c r="P132" i="9"/>
  <c r="Q132" i="9"/>
  <c r="R132" i="9"/>
  <c r="N133" i="9"/>
  <c r="O133" i="9"/>
  <c r="P133" i="9"/>
  <c r="Q133" i="9"/>
  <c r="R133" i="9"/>
  <c r="N134" i="9"/>
  <c r="O134" i="9"/>
  <c r="P134" i="9"/>
  <c r="Q134" i="9"/>
  <c r="R134" i="9"/>
  <c r="N135" i="9"/>
  <c r="O135" i="9"/>
  <c r="P135" i="9"/>
  <c r="Q135" i="9"/>
  <c r="R135" i="9"/>
  <c r="N136" i="9"/>
  <c r="O136" i="9"/>
  <c r="P136" i="9"/>
  <c r="Q136" i="9"/>
  <c r="R136" i="9"/>
  <c r="N137" i="9"/>
  <c r="O137" i="9"/>
  <c r="P137" i="9"/>
  <c r="Q137" i="9"/>
  <c r="R137" i="9"/>
  <c r="N138" i="9"/>
  <c r="O138" i="9"/>
  <c r="P138" i="9"/>
  <c r="Q138" i="9"/>
  <c r="R138" i="9"/>
  <c r="N139" i="9"/>
  <c r="O139" i="9"/>
  <c r="P139" i="9"/>
  <c r="Q139" i="9"/>
  <c r="R139" i="9"/>
  <c r="N140" i="9"/>
  <c r="O140" i="9"/>
  <c r="P140" i="9"/>
  <c r="Q140" i="9"/>
  <c r="R140" i="9"/>
  <c r="N141" i="9"/>
  <c r="O141" i="9"/>
  <c r="P141" i="9"/>
  <c r="Q141" i="9"/>
  <c r="R141" i="9"/>
  <c r="N142" i="9"/>
  <c r="O142" i="9"/>
  <c r="P142" i="9"/>
  <c r="Q142" i="9"/>
  <c r="R142" i="9"/>
  <c r="N143" i="9"/>
  <c r="O143" i="9"/>
  <c r="P143" i="9"/>
  <c r="Q143" i="9"/>
  <c r="R143" i="9"/>
  <c r="N144" i="9"/>
  <c r="O144" i="9"/>
  <c r="P144" i="9"/>
  <c r="Q144" i="9"/>
  <c r="R144" i="9"/>
  <c r="N145" i="9"/>
  <c r="O145" i="9"/>
  <c r="P145" i="9"/>
  <c r="Q145" i="9"/>
  <c r="R145" i="9"/>
  <c r="N146" i="9"/>
  <c r="O146" i="9"/>
  <c r="P146" i="9"/>
  <c r="Q146" i="9"/>
  <c r="R146" i="9"/>
  <c r="R4" i="9"/>
  <c r="P4" i="9"/>
  <c r="O4" i="9"/>
  <c r="N4" i="9"/>
  <c r="N5" i="10"/>
  <c r="O5" i="10"/>
  <c r="P5" i="10"/>
  <c r="Q5" i="10"/>
  <c r="S5" i="10" s="1"/>
  <c r="R5" i="10"/>
  <c r="N6" i="10"/>
  <c r="O6" i="10"/>
  <c r="P6" i="10"/>
  <c r="S6" i="10" s="1"/>
  <c r="Q6" i="10"/>
  <c r="R6" i="10"/>
  <c r="N7" i="10"/>
  <c r="O7" i="10"/>
  <c r="P7" i="10"/>
  <c r="Q7" i="10"/>
  <c r="R7" i="10"/>
  <c r="N8" i="10"/>
  <c r="O8" i="10"/>
  <c r="P8" i="10"/>
  <c r="Q8" i="10"/>
  <c r="R8" i="10"/>
  <c r="N9" i="10"/>
  <c r="O9" i="10"/>
  <c r="P9" i="10"/>
  <c r="Q9" i="10"/>
  <c r="R9" i="10"/>
  <c r="N10" i="10"/>
  <c r="O10" i="10"/>
  <c r="P10" i="10"/>
  <c r="Q10" i="10"/>
  <c r="R10" i="10"/>
  <c r="N11" i="10"/>
  <c r="O11" i="10"/>
  <c r="P11" i="10"/>
  <c r="Q11" i="10"/>
  <c r="R11" i="10"/>
  <c r="N12" i="10"/>
  <c r="O12" i="10"/>
  <c r="P12" i="10"/>
  <c r="Q12" i="10"/>
  <c r="R12" i="10"/>
  <c r="N13" i="10"/>
  <c r="O13" i="10"/>
  <c r="P13" i="10"/>
  <c r="Q13" i="10"/>
  <c r="S13" i="10" s="1"/>
  <c r="R13" i="10"/>
  <c r="N14" i="10"/>
  <c r="O14" i="10"/>
  <c r="P14" i="10"/>
  <c r="Q14" i="10"/>
  <c r="R14" i="10"/>
  <c r="N15" i="10"/>
  <c r="O15" i="10"/>
  <c r="P15" i="10"/>
  <c r="Q15" i="10"/>
  <c r="R15" i="10"/>
  <c r="N16" i="10"/>
  <c r="O16" i="10"/>
  <c r="P16" i="10"/>
  <c r="Q16" i="10"/>
  <c r="R16" i="10"/>
  <c r="N17" i="10"/>
  <c r="O17" i="10"/>
  <c r="P17" i="10"/>
  <c r="Q17" i="10"/>
  <c r="R17" i="10"/>
  <c r="N18" i="10"/>
  <c r="O18" i="10"/>
  <c r="P18" i="10"/>
  <c r="Q18" i="10"/>
  <c r="R18" i="10"/>
  <c r="N19" i="10"/>
  <c r="O19" i="10"/>
  <c r="P19" i="10"/>
  <c r="Q19" i="10"/>
  <c r="R19" i="10"/>
  <c r="N20" i="10"/>
  <c r="O20" i="10"/>
  <c r="P20" i="10"/>
  <c r="Q20" i="10"/>
  <c r="R20" i="10"/>
  <c r="N21" i="10"/>
  <c r="O21" i="10"/>
  <c r="P21" i="10"/>
  <c r="Q21" i="10"/>
  <c r="R21" i="10"/>
  <c r="N22" i="10"/>
  <c r="O22" i="10"/>
  <c r="P22" i="10"/>
  <c r="Q22" i="10"/>
  <c r="R22" i="10"/>
  <c r="N23" i="10"/>
  <c r="O23" i="10"/>
  <c r="P23" i="10"/>
  <c r="Q23" i="10"/>
  <c r="R23" i="10"/>
  <c r="N24" i="10"/>
  <c r="O24" i="10"/>
  <c r="P24" i="10"/>
  <c r="Q24" i="10"/>
  <c r="R24" i="10"/>
  <c r="N25" i="10"/>
  <c r="O25" i="10"/>
  <c r="P25" i="10"/>
  <c r="Q25" i="10"/>
  <c r="R25" i="10"/>
  <c r="N26" i="10"/>
  <c r="O26" i="10"/>
  <c r="P26" i="10"/>
  <c r="Q26" i="10"/>
  <c r="R26" i="10"/>
  <c r="N27" i="10"/>
  <c r="O27" i="10"/>
  <c r="P27" i="10"/>
  <c r="Q27" i="10"/>
  <c r="R27" i="10"/>
  <c r="N28" i="10"/>
  <c r="O28" i="10"/>
  <c r="P28" i="10"/>
  <c r="Q28" i="10"/>
  <c r="R28" i="10"/>
  <c r="N29" i="10"/>
  <c r="O29" i="10"/>
  <c r="P29" i="10"/>
  <c r="Q29" i="10"/>
  <c r="R29" i="10"/>
  <c r="N30" i="10"/>
  <c r="O30" i="10"/>
  <c r="P30" i="10"/>
  <c r="Q30" i="10"/>
  <c r="R30" i="10"/>
  <c r="N31" i="10"/>
  <c r="O31" i="10"/>
  <c r="P31" i="10"/>
  <c r="Q31" i="10"/>
  <c r="R31" i="10"/>
  <c r="N32" i="10"/>
  <c r="O32" i="10"/>
  <c r="P32" i="10"/>
  <c r="Q32" i="10"/>
  <c r="R32" i="10"/>
  <c r="N33" i="10"/>
  <c r="O33" i="10"/>
  <c r="P33" i="10"/>
  <c r="Q33" i="10"/>
  <c r="R33" i="10"/>
  <c r="N34" i="10"/>
  <c r="O34" i="10"/>
  <c r="P34" i="10"/>
  <c r="Q34" i="10"/>
  <c r="R34" i="10"/>
  <c r="N35" i="10"/>
  <c r="O35" i="10"/>
  <c r="P35" i="10"/>
  <c r="Q35" i="10"/>
  <c r="R35" i="10"/>
  <c r="N36" i="10"/>
  <c r="O36" i="10"/>
  <c r="P36" i="10"/>
  <c r="Q36" i="10"/>
  <c r="R36" i="10"/>
  <c r="N37" i="10"/>
  <c r="O37" i="10"/>
  <c r="P37" i="10"/>
  <c r="Q37" i="10"/>
  <c r="R37" i="10"/>
  <c r="N38" i="10"/>
  <c r="O38" i="10"/>
  <c r="P38" i="10"/>
  <c r="Q38" i="10"/>
  <c r="R38" i="10"/>
  <c r="N39" i="10"/>
  <c r="O39" i="10"/>
  <c r="P39" i="10"/>
  <c r="Q39" i="10"/>
  <c r="R39" i="10"/>
  <c r="N40" i="10"/>
  <c r="O40" i="10"/>
  <c r="P40" i="10"/>
  <c r="Q40" i="10"/>
  <c r="R40" i="10"/>
  <c r="N41" i="10"/>
  <c r="O41" i="10"/>
  <c r="P41" i="10"/>
  <c r="Q41" i="10"/>
  <c r="R41" i="10"/>
  <c r="N42" i="10"/>
  <c r="O42" i="10"/>
  <c r="P42" i="10"/>
  <c r="Q42" i="10"/>
  <c r="R42" i="10"/>
  <c r="N43" i="10"/>
  <c r="O43" i="10"/>
  <c r="P43" i="10"/>
  <c r="Q43" i="10"/>
  <c r="R43" i="10"/>
  <c r="N44" i="10"/>
  <c r="O44" i="10"/>
  <c r="P44" i="10"/>
  <c r="Q44" i="10"/>
  <c r="R44" i="10"/>
  <c r="N45" i="10"/>
  <c r="O45" i="10"/>
  <c r="P45" i="10"/>
  <c r="Q45" i="10"/>
  <c r="R45" i="10"/>
  <c r="N46" i="10"/>
  <c r="O46" i="10"/>
  <c r="P46" i="10"/>
  <c r="Q46" i="10"/>
  <c r="R46" i="10"/>
  <c r="N47" i="10"/>
  <c r="O47" i="10"/>
  <c r="P47" i="10"/>
  <c r="Q47" i="10"/>
  <c r="R47" i="10"/>
  <c r="N48" i="10"/>
  <c r="O48" i="10"/>
  <c r="P48" i="10"/>
  <c r="Q48" i="10"/>
  <c r="R48" i="10"/>
  <c r="N49" i="10"/>
  <c r="O49" i="10"/>
  <c r="P49" i="10"/>
  <c r="Q49" i="10"/>
  <c r="R49" i="10"/>
  <c r="N50" i="10"/>
  <c r="O50" i="10"/>
  <c r="P50" i="10"/>
  <c r="Q50" i="10"/>
  <c r="R50" i="10"/>
  <c r="N51" i="10"/>
  <c r="O51" i="10"/>
  <c r="P51" i="10"/>
  <c r="Q51" i="10"/>
  <c r="R51" i="10"/>
  <c r="N52" i="10"/>
  <c r="O52" i="10"/>
  <c r="P52" i="10"/>
  <c r="Q52" i="10"/>
  <c r="R52" i="10"/>
  <c r="N53" i="10"/>
  <c r="O53" i="10"/>
  <c r="P53" i="10"/>
  <c r="Q53" i="10"/>
  <c r="R53" i="10"/>
  <c r="N54" i="10"/>
  <c r="O54" i="10"/>
  <c r="P54" i="10"/>
  <c r="Q54" i="10"/>
  <c r="R54" i="10"/>
  <c r="N55" i="10"/>
  <c r="O55" i="10"/>
  <c r="P55" i="10"/>
  <c r="Q55" i="10"/>
  <c r="R55" i="10"/>
  <c r="N56" i="10"/>
  <c r="O56" i="10"/>
  <c r="P56" i="10"/>
  <c r="Q56" i="10"/>
  <c r="R56" i="10"/>
  <c r="N57" i="10"/>
  <c r="O57" i="10"/>
  <c r="P57" i="10"/>
  <c r="Q57" i="10"/>
  <c r="R57" i="10"/>
  <c r="N58" i="10"/>
  <c r="O58" i="10"/>
  <c r="P58" i="10"/>
  <c r="Q58" i="10"/>
  <c r="R58" i="10"/>
  <c r="N59" i="10"/>
  <c r="O59" i="10"/>
  <c r="P59" i="10"/>
  <c r="Q59" i="10"/>
  <c r="R59" i="10"/>
  <c r="N60" i="10"/>
  <c r="O60" i="10"/>
  <c r="P60" i="10"/>
  <c r="Q60" i="10"/>
  <c r="R60" i="10"/>
  <c r="N61" i="10"/>
  <c r="O61" i="10"/>
  <c r="P61" i="10"/>
  <c r="Q61" i="10"/>
  <c r="R61" i="10"/>
  <c r="N62" i="10"/>
  <c r="O62" i="10"/>
  <c r="P62" i="10"/>
  <c r="Q62" i="10"/>
  <c r="R62" i="10"/>
  <c r="N63" i="10"/>
  <c r="O63" i="10"/>
  <c r="P63" i="10"/>
  <c r="Q63" i="10"/>
  <c r="R63" i="10"/>
  <c r="N64" i="10"/>
  <c r="O64" i="10"/>
  <c r="P64" i="10"/>
  <c r="Q64" i="10"/>
  <c r="R64" i="10"/>
  <c r="N65" i="10"/>
  <c r="O65" i="10"/>
  <c r="P65" i="10"/>
  <c r="Q65" i="10"/>
  <c r="R65" i="10"/>
  <c r="N66" i="10"/>
  <c r="O66" i="10"/>
  <c r="P66" i="10"/>
  <c r="Q66" i="10"/>
  <c r="R66" i="10"/>
  <c r="N67" i="10"/>
  <c r="O67" i="10"/>
  <c r="P67" i="10"/>
  <c r="Q67" i="10"/>
  <c r="R67" i="10"/>
  <c r="N68" i="10"/>
  <c r="O68" i="10"/>
  <c r="P68" i="10"/>
  <c r="Q68" i="10"/>
  <c r="R68" i="10"/>
  <c r="N69" i="10"/>
  <c r="O69" i="10"/>
  <c r="P69" i="10"/>
  <c r="Q69" i="10"/>
  <c r="R69" i="10"/>
  <c r="N70" i="10"/>
  <c r="O70" i="10"/>
  <c r="P70" i="10"/>
  <c r="Q70" i="10"/>
  <c r="R70" i="10"/>
  <c r="N71" i="10"/>
  <c r="O71" i="10"/>
  <c r="P71" i="10"/>
  <c r="Q71" i="10"/>
  <c r="R71" i="10"/>
  <c r="N72" i="10"/>
  <c r="O72" i="10"/>
  <c r="P72" i="10"/>
  <c r="Q72" i="10"/>
  <c r="R72" i="10"/>
  <c r="N73" i="10"/>
  <c r="O73" i="10"/>
  <c r="P73" i="10"/>
  <c r="Q73" i="10"/>
  <c r="R73" i="10"/>
  <c r="N74" i="10"/>
  <c r="O74" i="10"/>
  <c r="P74" i="10"/>
  <c r="Q74" i="10"/>
  <c r="R74" i="10"/>
  <c r="N75" i="10"/>
  <c r="O75" i="10"/>
  <c r="P75" i="10"/>
  <c r="Q75" i="10"/>
  <c r="R75" i="10"/>
  <c r="N76" i="10"/>
  <c r="O76" i="10"/>
  <c r="P76" i="10"/>
  <c r="Q76" i="10"/>
  <c r="R76" i="10"/>
  <c r="N77" i="10"/>
  <c r="O77" i="10"/>
  <c r="P77" i="10"/>
  <c r="Q77" i="10"/>
  <c r="R77" i="10"/>
  <c r="N78" i="10"/>
  <c r="O78" i="10"/>
  <c r="P78" i="10"/>
  <c r="Q78" i="10"/>
  <c r="R78" i="10"/>
  <c r="N79" i="10"/>
  <c r="O79" i="10"/>
  <c r="P79" i="10"/>
  <c r="Q79" i="10"/>
  <c r="R79" i="10"/>
  <c r="N80" i="10"/>
  <c r="O80" i="10"/>
  <c r="P80" i="10"/>
  <c r="Q80" i="10"/>
  <c r="R80" i="10"/>
  <c r="N81" i="10"/>
  <c r="O81" i="10"/>
  <c r="P81" i="10"/>
  <c r="Q81" i="10"/>
  <c r="R81" i="10"/>
  <c r="N82" i="10"/>
  <c r="O82" i="10"/>
  <c r="P82" i="10"/>
  <c r="Q82" i="10"/>
  <c r="R82" i="10"/>
  <c r="N83" i="10"/>
  <c r="O83" i="10"/>
  <c r="P83" i="10"/>
  <c r="Q83" i="10"/>
  <c r="R83" i="10"/>
  <c r="N84" i="10"/>
  <c r="O84" i="10"/>
  <c r="P84" i="10"/>
  <c r="Q84" i="10"/>
  <c r="R84" i="10"/>
  <c r="N85" i="10"/>
  <c r="O85" i="10"/>
  <c r="P85" i="10"/>
  <c r="Q85" i="10"/>
  <c r="R85" i="10"/>
  <c r="N86" i="10"/>
  <c r="O86" i="10"/>
  <c r="P86" i="10"/>
  <c r="Q86" i="10"/>
  <c r="R86" i="10"/>
  <c r="N87" i="10"/>
  <c r="O87" i="10"/>
  <c r="P87" i="10"/>
  <c r="Q87" i="10"/>
  <c r="R87" i="10"/>
  <c r="N88" i="10"/>
  <c r="O88" i="10"/>
  <c r="P88" i="10"/>
  <c r="Q88" i="10"/>
  <c r="R88" i="10"/>
  <c r="N89" i="10"/>
  <c r="O89" i="10"/>
  <c r="P89" i="10"/>
  <c r="Q89" i="10"/>
  <c r="R89" i="10"/>
  <c r="N90" i="10"/>
  <c r="O90" i="10"/>
  <c r="P90" i="10"/>
  <c r="Q90" i="10"/>
  <c r="R90" i="10"/>
  <c r="N91" i="10"/>
  <c r="O91" i="10"/>
  <c r="P91" i="10"/>
  <c r="Q91" i="10"/>
  <c r="R91" i="10"/>
  <c r="N92" i="10"/>
  <c r="O92" i="10"/>
  <c r="P92" i="10"/>
  <c r="Q92" i="10"/>
  <c r="R92" i="10"/>
  <c r="N93" i="10"/>
  <c r="O93" i="10"/>
  <c r="P93" i="10"/>
  <c r="Q93" i="10"/>
  <c r="R93" i="10"/>
  <c r="N94" i="10"/>
  <c r="O94" i="10"/>
  <c r="P94" i="10"/>
  <c r="Q94" i="10"/>
  <c r="R94" i="10"/>
  <c r="N95" i="10"/>
  <c r="O95" i="10"/>
  <c r="P95" i="10"/>
  <c r="Q95" i="10"/>
  <c r="R95" i="10"/>
  <c r="N96" i="10"/>
  <c r="O96" i="10"/>
  <c r="P96" i="10"/>
  <c r="Q96" i="10"/>
  <c r="R96" i="10"/>
  <c r="N97" i="10"/>
  <c r="O97" i="10"/>
  <c r="P97" i="10"/>
  <c r="Q97" i="10"/>
  <c r="R97" i="10"/>
  <c r="N98" i="10"/>
  <c r="O98" i="10"/>
  <c r="P98" i="10"/>
  <c r="Q98" i="10"/>
  <c r="R98" i="10"/>
  <c r="N99" i="10"/>
  <c r="O99" i="10"/>
  <c r="P99" i="10"/>
  <c r="Q99" i="10"/>
  <c r="R99" i="10"/>
  <c r="N100" i="10"/>
  <c r="O100" i="10"/>
  <c r="P100" i="10"/>
  <c r="Q100" i="10"/>
  <c r="R100" i="10"/>
  <c r="N101" i="10"/>
  <c r="O101" i="10"/>
  <c r="P101" i="10"/>
  <c r="Q101" i="10"/>
  <c r="R101" i="10"/>
  <c r="N102" i="10"/>
  <c r="O102" i="10"/>
  <c r="P102" i="10"/>
  <c r="Q102" i="10"/>
  <c r="R102" i="10"/>
  <c r="N103" i="10"/>
  <c r="O103" i="10"/>
  <c r="P103" i="10"/>
  <c r="Q103" i="10"/>
  <c r="R103" i="10"/>
  <c r="N104" i="10"/>
  <c r="O104" i="10"/>
  <c r="P104" i="10"/>
  <c r="Q104" i="10"/>
  <c r="R104" i="10"/>
  <c r="N105" i="10"/>
  <c r="O105" i="10"/>
  <c r="P105" i="10"/>
  <c r="Q105" i="10"/>
  <c r="R105" i="10"/>
  <c r="N106" i="10"/>
  <c r="O106" i="10"/>
  <c r="P106" i="10"/>
  <c r="Q106" i="10"/>
  <c r="R106" i="10"/>
  <c r="N107" i="10"/>
  <c r="O107" i="10"/>
  <c r="P107" i="10"/>
  <c r="Q107" i="10"/>
  <c r="R107" i="10"/>
  <c r="N108" i="10"/>
  <c r="O108" i="10"/>
  <c r="P108" i="10"/>
  <c r="Q108" i="10"/>
  <c r="R108" i="10"/>
  <c r="N109" i="10"/>
  <c r="O109" i="10"/>
  <c r="P109" i="10"/>
  <c r="Q109" i="10"/>
  <c r="R109" i="10"/>
  <c r="N110" i="10"/>
  <c r="O110" i="10"/>
  <c r="P110" i="10"/>
  <c r="Q110" i="10"/>
  <c r="R110" i="10"/>
  <c r="N111" i="10"/>
  <c r="O111" i="10"/>
  <c r="P111" i="10"/>
  <c r="Q111" i="10"/>
  <c r="R111" i="10"/>
  <c r="N112" i="10"/>
  <c r="O112" i="10"/>
  <c r="P112" i="10"/>
  <c r="Q112" i="10"/>
  <c r="R112" i="10"/>
  <c r="N113" i="10"/>
  <c r="O113" i="10"/>
  <c r="P113" i="10"/>
  <c r="Q113" i="10"/>
  <c r="R113" i="10"/>
  <c r="N114" i="10"/>
  <c r="O114" i="10"/>
  <c r="P114" i="10"/>
  <c r="Q114" i="10"/>
  <c r="R114" i="10"/>
  <c r="N115" i="10"/>
  <c r="O115" i="10"/>
  <c r="P115" i="10"/>
  <c r="Q115" i="10"/>
  <c r="R115" i="10"/>
  <c r="N116" i="10"/>
  <c r="O116" i="10"/>
  <c r="P116" i="10"/>
  <c r="Q116" i="10"/>
  <c r="R116" i="10"/>
  <c r="N117" i="10"/>
  <c r="O117" i="10"/>
  <c r="P117" i="10"/>
  <c r="Q117" i="10"/>
  <c r="R117" i="10"/>
  <c r="N118" i="10"/>
  <c r="O118" i="10"/>
  <c r="P118" i="10"/>
  <c r="Q118" i="10"/>
  <c r="R118" i="10"/>
  <c r="N119" i="10"/>
  <c r="O119" i="10"/>
  <c r="P119" i="10"/>
  <c r="Q119" i="10"/>
  <c r="R119" i="10"/>
  <c r="N120" i="10"/>
  <c r="O120" i="10"/>
  <c r="P120" i="10"/>
  <c r="Q120" i="10"/>
  <c r="R120" i="10"/>
  <c r="R4" i="10"/>
  <c r="Q4" i="10"/>
  <c r="P4" i="10"/>
  <c r="O4" i="10"/>
  <c r="N4" i="10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3" i="11"/>
  <c r="R64" i="11"/>
  <c r="R65" i="11"/>
  <c r="R66" i="11"/>
  <c r="R68" i="11"/>
  <c r="R69" i="11"/>
  <c r="R70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5" i="11"/>
  <c r="R88" i="11"/>
  <c r="R90" i="11"/>
  <c r="R91" i="11"/>
  <c r="R93" i="11"/>
  <c r="R94" i="11"/>
  <c r="R95" i="11"/>
  <c r="R96" i="11"/>
  <c r="R98" i="11"/>
  <c r="R99" i="11"/>
  <c r="R101" i="11"/>
  <c r="R102" i="11"/>
  <c r="R103" i="11"/>
  <c r="R104" i="11"/>
  <c r="R105" i="11"/>
  <c r="R106" i="11"/>
  <c r="R107" i="11"/>
  <c r="R108" i="11"/>
  <c r="R111" i="11"/>
  <c r="R112" i="11"/>
  <c r="R113" i="11"/>
  <c r="R117" i="11"/>
  <c r="R118" i="11"/>
  <c r="R121" i="11"/>
  <c r="R122" i="11"/>
  <c r="R123" i="11"/>
  <c r="R125" i="11"/>
  <c r="R126" i="11"/>
  <c r="R128" i="11"/>
  <c r="R130" i="11"/>
  <c r="R132" i="11"/>
  <c r="R133" i="11"/>
  <c r="R134" i="11"/>
  <c r="R135" i="11"/>
  <c r="R139" i="11"/>
  <c r="R140" i="11"/>
  <c r="R143" i="11"/>
  <c r="R144" i="11"/>
  <c r="R145" i="11"/>
  <c r="R151" i="11"/>
  <c r="R154" i="11"/>
  <c r="R155" i="11"/>
  <c r="R156" i="11"/>
  <c r="R3" i="11"/>
  <c r="M4" i="11"/>
  <c r="N4" i="11"/>
  <c r="O4" i="11"/>
  <c r="P4" i="11"/>
  <c r="Q4" i="11"/>
  <c r="M5" i="11"/>
  <c r="N5" i="11"/>
  <c r="O5" i="11"/>
  <c r="P5" i="11"/>
  <c r="Q5" i="11"/>
  <c r="M6" i="11"/>
  <c r="N6" i="11"/>
  <c r="O6" i="11"/>
  <c r="P6" i="11"/>
  <c r="Q6" i="11"/>
  <c r="M7" i="11"/>
  <c r="N7" i="11"/>
  <c r="O7" i="11"/>
  <c r="P7" i="11"/>
  <c r="Q7" i="11"/>
  <c r="M8" i="11"/>
  <c r="N8" i="11"/>
  <c r="O8" i="11"/>
  <c r="P8" i="11"/>
  <c r="Q8" i="11"/>
  <c r="M9" i="11"/>
  <c r="N9" i="11"/>
  <c r="O9" i="11"/>
  <c r="P9" i="11"/>
  <c r="Q9" i="11"/>
  <c r="M10" i="11"/>
  <c r="N10" i="11"/>
  <c r="O10" i="11"/>
  <c r="P10" i="11"/>
  <c r="Q10" i="11"/>
  <c r="M11" i="11"/>
  <c r="N11" i="11"/>
  <c r="O11" i="11"/>
  <c r="P11" i="11"/>
  <c r="Q11" i="11"/>
  <c r="M12" i="11"/>
  <c r="N12" i="11"/>
  <c r="O12" i="11"/>
  <c r="P12" i="11"/>
  <c r="Q12" i="11"/>
  <c r="M13" i="11"/>
  <c r="N13" i="11"/>
  <c r="O13" i="11"/>
  <c r="P13" i="11"/>
  <c r="Q13" i="11"/>
  <c r="M14" i="11"/>
  <c r="N14" i="11"/>
  <c r="O14" i="11"/>
  <c r="P14" i="11"/>
  <c r="Q14" i="11"/>
  <c r="M15" i="11"/>
  <c r="N15" i="11"/>
  <c r="O15" i="11"/>
  <c r="P15" i="11"/>
  <c r="Q15" i="11"/>
  <c r="M16" i="11"/>
  <c r="N16" i="11"/>
  <c r="O16" i="11"/>
  <c r="P16" i="11"/>
  <c r="Q16" i="11"/>
  <c r="M17" i="11"/>
  <c r="N17" i="11"/>
  <c r="O17" i="11"/>
  <c r="P17" i="11"/>
  <c r="Q17" i="11"/>
  <c r="M18" i="11"/>
  <c r="N18" i="11"/>
  <c r="O18" i="11"/>
  <c r="P18" i="11"/>
  <c r="Q18" i="11"/>
  <c r="M19" i="11"/>
  <c r="N19" i="11"/>
  <c r="O19" i="11"/>
  <c r="P19" i="11"/>
  <c r="Q19" i="11"/>
  <c r="M20" i="11"/>
  <c r="N20" i="11"/>
  <c r="O20" i="11"/>
  <c r="P20" i="11"/>
  <c r="Q20" i="11"/>
  <c r="M21" i="11"/>
  <c r="N21" i="11"/>
  <c r="O21" i="11"/>
  <c r="P21" i="11"/>
  <c r="Q21" i="11"/>
  <c r="M22" i="11"/>
  <c r="N22" i="11"/>
  <c r="O22" i="11"/>
  <c r="P22" i="11"/>
  <c r="Q22" i="11"/>
  <c r="M23" i="11"/>
  <c r="N23" i="11"/>
  <c r="O23" i="11"/>
  <c r="P23" i="11"/>
  <c r="Q23" i="11"/>
  <c r="M24" i="11"/>
  <c r="N24" i="11"/>
  <c r="O24" i="11"/>
  <c r="P24" i="11"/>
  <c r="Q24" i="11"/>
  <c r="M25" i="11"/>
  <c r="N25" i="11"/>
  <c r="O25" i="11"/>
  <c r="P25" i="11"/>
  <c r="Q25" i="11"/>
  <c r="M26" i="11"/>
  <c r="N26" i="11"/>
  <c r="O26" i="11"/>
  <c r="P26" i="11"/>
  <c r="Q26" i="11"/>
  <c r="M27" i="11"/>
  <c r="N27" i="11"/>
  <c r="O27" i="11"/>
  <c r="P27" i="11"/>
  <c r="Q27" i="11"/>
  <c r="M28" i="11"/>
  <c r="N28" i="11"/>
  <c r="O28" i="11"/>
  <c r="P28" i="11"/>
  <c r="Q28" i="11"/>
  <c r="M29" i="11"/>
  <c r="N29" i="11"/>
  <c r="O29" i="11"/>
  <c r="P29" i="11"/>
  <c r="Q29" i="11"/>
  <c r="M30" i="11"/>
  <c r="N30" i="11"/>
  <c r="O30" i="11"/>
  <c r="P30" i="11"/>
  <c r="Q30" i="11"/>
  <c r="M31" i="11"/>
  <c r="N31" i="11"/>
  <c r="O31" i="11"/>
  <c r="P31" i="11"/>
  <c r="Q31" i="11"/>
  <c r="M32" i="11"/>
  <c r="N32" i="11"/>
  <c r="O32" i="11"/>
  <c r="P32" i="11"/>
  <c r="Q32" i="11"/>
  <c r="M33" i="11"/>
  <c r="N33" i="11"/>
  <c r="O33" i="11"/>
  <c r="P33" i="11"/>
  <c r="Q33" i="11"/>
  <c r="M34" i="11"/>
  <c r="N34" i="11"/>
  <c r="O34" i="11"/>
  <c r="P34" i="11"/>
  <c r="Q34" i="11"/>
  <c r="M35" i="11"/>
  <c r="N35" i="11"/>
  <c r="O35" i="11"/>
  <c r="P35" i="11"/>
  <c r="Q35" i="11"/>
  <c r="M36" i="11"/>
  <c r="N36" i="11"/>
  <c r="O36" i="11"/>
  <c r="P36" i="11"/>
  <c r="Q36" i="11"/>
  <c r="M37" i="11"/>
  <c r="N37" i="11"/>
  <c r="O37" i="11"/>
  <c r="P37" i="11"/>
  <c r="Q37" i="11"/>
  <c r="M38" i="11"/>
  <c r="N38" i="11"/>
  <c r="O38" i="11"/>
  <c r="P38" i="11"/>
  <c r="Q38" i="11"/>
  <c r="M39" i="11"/>
  <c r="N39" i="11"/>
  <c r="O39" i="11"/>
  <c r="P39" i="11"/>
  <c r="Q39" i="11"/>
  <c r="M40" i="11"/>
  <c r="N40" i="11"/>
  <c r="O40" i="11"/>
  <c r="P40" i="11"/>
  <c r="Q40" i="11"/>
  <c r="M41" i="11"/>
  <c r="N41" i="11"/>
  <c r="O41" i="11"/>
  <c r="P41" i="11"/>
  <c r="Q41" i="11"/>
  <c r="M42" i="11"/>
  <c r="N42" i="11"/>
  <c r="O42" i="11"/>
  <c r="P42" i="11"/>
  <c r="Q42" i="11"/>
  <c r="M43" i="11"/>
  <c r="N43" i="11"/>
  <c r="O43" i="11"/>
  <c r="P43" i="11"/>
  <c r="Q43" i="11"/>
  <c r="M44" i="11"/>
  <c r="N44" i="11"/>
  <c r="O44" i="11"/>
  <c r="P44" i="11"/>
  <c r="Q44" i="11"/>
  <c r="M45" i="11"/>
  <c r="N45" i="11"/>
  <c r="O45" i="11"/>
  <c r="P45" i="11"/>
  <c r="Q45" i="11"/>
  <c r="M46" i="11"/>
  <c r="N46" i="11"/>
  <c r="O46" i="11"/>
  <c r="P46" i="11"/>
  <c r="R46" i="11" s="1"/>
  <c r="Q46" i="11"/>
  <c r="M47" i="11"/>
  <c r="N47" i="11"/>
  <c r="O47" i="11"/>
  <c r="P47" i="11"/>
  <c r="Q47" i="11"/>
  <c r="M48" i="11"/>
  <c r="N48" i="11"/>
  <c r="O48" i="11"/>
  <c r="P48" i="11"/>
  <c r="Q48" i="11"/>
  <c r="M49" i="11"/>
  <c r="N49" i="11"/>
  <c r="O49" i="11"/>
  <c r="P49" i="11"/>
  <c r="Q49" i="11"/>
  <c r="M50" i="11"/>
  <c r="N50" i="11"/>
  <c r="O50" i="11"/>
  <c r="P50" i="11"/>
  <c r="Q50" i="11"/>
  <c r="M51" i="11"/>
  <c r="N51" i="11"/>
  <c r="O51" i="11"/>
  <c r="P51" i="11"/>
  <c r="Q51" i="11"/>
  <c r="M52" i="11"/>
  <c r="N52" i="11"/>
  <c r="O52" i="11"/>
  <c r="P52" i="11"/>
  <c r="Q52" i="11"/>
  <c r="M53" i="11"/>
  <c r="N53" i="11"/>
  <c r="O53" i="11"/>
  <c r="P53" i="11"/>
  <c r="Q53" i="11"/>
  <c r="M54" i="11"/>
  <c r="N54" i="11"/>
  <c r="O54" i="11"/>
  <c r="P54" i="11"/>
  <c r="Q54" i="11"/>
  <c r="M55" i="11"/>
  <c r="N55" i="11"/>
  <c r="O55" i="11"/>
  <c r="P55" i="11"/>
  <c r="Q55" i="11"/>
  <c r="M56" i="11"/>
  <c r="N56" i="11"/>
  <c r="O56" i="11"/>
  <c r="P56" i="11"/>
  <c r="Q56" i="11"/>
  <c r="M57" i="11"/>
  <c r="N57" i="11"/>
  <c r="O57" i="11"/>
  <c r="P57" i="11"/>
  <c r="Q57" i="11"/>
  <c r="M58" i="11"/>
  <c r="N58" i="11"/>
  <c r="O58" i="11"/>
  <c r="P58" i="11"/>
  <c r="Q58" i="11"/>
  <c r="M59" i="11"/>
  <c r="N59" i="11"/>
  <c r="O59" i="11"/>
  <c r="P59" i="11"/>
  <c r="Q59" i="11"/>
  <c r="M60" i="11"/>
  <c r="N60" i="11"/>
  <c r="O60" i="11"/>
  <c r="P60" i="11"/>
  <c r="Q60" i="11"/>
  <c r="M61" i="11"/>
  <c r="N61" i="11"/>
  <c r="O61" i="11"/>
  <c r="P61" i="11"/>
  <c r="Q61" i="11"/>
  <c r="M62" i="11"/>
  <c r="N62" i="11"/>
  <c r="R62" i="11" s="1"/>
  <c r="O62" i="11"/>
  <c r="P62" i="11"/>
  <c r="Q62" i="11"/>
  <c r="M63" i="11"/>
  <c r="N63" i="11"/>
  <c r="O63" i="11"/>
  <c r="P63" i="11"/>
  <c r="Q63" i="11"/>
  <c r="M64" i="11"/>
  <c r="N64" i="11"/>
  <c r="O64" i="11"/>
  <c r="P64" i="11"/>
  <c r="Q64" i="11"/>
  <c r="M65" i="11"/>
  <c r="N65" i="11"/>
  <c r="O65" i="11"/>
  <c r="P65" i="11"/>
  <c r="Q65" i="11"/>
  <c r="M66" i="11"/>
  <c r="N66" i="11"/>
  <c r="O66" i="11"/>
  <c r="P66" i="11"/>
  <c r="Q66" i="11"/>
  <c r="M67" i="11"/>
  <c r="N67" i="11"/>
  <c r="R67" i="11" s="1"/>
  <c r="O67" i="11"/>
  <c r="P67" i="11"/>
  <c r="Q67" i="11"/>
  <c r="M68" i="11"/>
  <c r="N68" i="11"/>
  <c r="O68" i="11"/>
  <c r="P68" i="11"/>
  <c r="Q68" i="11"/>
  <c r="M69" i="11"/>
  <c r="N69" i="11"/>
  <c r="O69" i="11"/>
  <c r="P69" i="11"/>
  <c r="Q69" i="11"/>
  <c r="M70" i="11"/>
  <c r="N70" i="11"/>
  <c r="O70" i="11"/>
  <c r="P70" i="11"/>
  <c r="Q70" i="11"/>
  <c r="M71" i="11"/>
  <c r="N71" i="11"/>
  <c r="R71" i="11" s="1"/>
  <c r="O71" i="11"/>
  <c r="P71" i="11"/>
  <c r="Q71" i="11"/>
  <c r="M72" i="11"/>
  <c r="N72" i="11"/>
  <c r="O72" i="11"/>
  <c r="P72" i="11"/>
  <c r="Q72" i="11"/>
  <c r="M73" i="11"/>
  <c r="N73" i="11"/>
  <c r="O73" i="11"/>
  <c r="P73" i="11"/>
  <c r="Q73" i="11"/>
  <c r="M74" i="11"/>
  <c r="N74" i="11"/>
  <c r="O74" i="11"/>
  <c r="P74" i="11"/>
  <c r="Q74" i="11"/>
  <c r="M75" i="11"/>
  <c r="N75" i="11"/>
  <c r="O75" i="11"/>
  <c r="P75" i="11"/>
  <c r="Q75" i="11"/>
  <c r="M76" i="11"/>
  <c r="N76" i="11"/>
  <c r="O76" i="11"/>
  <c r="P76" i="11"/>
  <c r="Q76" i="11"/>
  <c r="M77" i="11"/>
  <c r="N77" i="11"/>
  <c r="O77" i="11"/>
  <c r="P77" i="11"/>
  <c r="Q77" i="11"/>
  <c r="M78" i="11"/>
  <c r="N78" i="11"/>
  <c r="O78" i="11"/>
  <c r="P78" i="11"/>
  <c r="Q78" i="11"/>
  <c r="M79" i="11"/>
  <c r="N79" i="11"/>
  <c r="O79" i="11"/>
  <c r="P79" i="11"/>
  <c r="Q79" i="11"/>
  <c r="M80" i="11"/>
  <c r="N80" i="11"/>
  <c r="O80" i="11"/>
  <c r="P80" i="11"/>
  <c r="Q80" i="11"/>
  <c r="M81" i="11"/>
  <c r="N81" i="11"/>
  <c r="O81" i="11"/>
  <c r="P81" i="11"/>
  <c r="Q81" i="11"/>
  <c r="M82" i="11"/>
  <c r="N82" i="11"/>
  <c r="O82" i="11"/>
  <c r="P82" i="11"/>
  <c r="Q82" i="11"/>
  <c r="M83" i="11"/>
  <c r="N83" i="11"/>
  <c r="O83" i="11"/>
  <c r="P83" i="11"/>
  <c r="Q83" i="11"/>
  <c r="M84" i="11"/>
  <c r="N84" i="11"/>
  <c r="O84" i="11"/>
  <c r="P84" i="11"/>
  <c r="R84" i="11" s="1"/>
  <c r="Q84" i="11"/>
  <c r="M85" i="11"/>
  <c r="N85" i="11"/>
  <c r="O85" i="11"/>
  <c r="P85" i="11"/>
  <c r="Q85" i="11"/>
  <c r="M86" i="11"/>
  <c r="N86" i="11"/>
  <c r="O86" i="11"/>
  <c r="P86" i="11"/>
  <c r="R86" i="11" s="1"/>
  <c r="Q86" i="11"/>
  <c r="M87" i="11"/>
  <c r="N87" i="11"/>
  <c r="R87" i="11" s="1"/>
  <c r="O87" i="11"/>
  <c r="P87" i="11"/>
  <c r="Q87" i="11"/>
  <c r="M88" i="11"/>
  <c r="N88" i="11"/>
  <c r="O88" i="11"/>
  <c r="P88" i="11"/>
  <c r="Q88" i="11"/>
  <c r="M89" i="11"/>
  <c r="N89" i="11"/>
  <c r="O89" i="11"/>
  <c r="R89" i="11" s="1"/>
  <c r="P89" i="11"/>
  <c r="Q89" i="11"/>
  <c r="M90" i="11"/>
  <c r="N90" i="11"/>
  <c r="O90" i="11"/>
  <c r="P90" i="11"/>
  <c r="Q90" i="11"/>
  <c r="M91" i="11"/>
  <c r="N91" i="11"/>
  <c r="O91" i="11"/>
  <c r="P91" i="11"/>
  <c r="Q91" i="11"/>
  <c r="M92" i="11"/>
  <c r="N92" i="11"/>
  <c r="O92" i="11"/>
  <c r="P92" i="11"/>
  <c r="Q92" i="11"/>
  <c r="M93" i="11"/>
  <c r="N93" i="11"/>
  <c r="O93" i="11"/>
  <c r="P93" i="11"/>
  <c r="Q93" i="11"/>
  <c r="M94" i="11"/>
  <c r="N94" i="11"/>
  <c r="O94" i="11"/>
  <c r="P94" i="11"/>
  <c r="Q94" i="11"/>
  <c r="M95" i="11"/>
  <c r="N95" i="11"/>
  <c r="O95" i="11"/>
  <c r="P95" i="11"/>
  <c r="Q95" i="11"/>
  <c r="M96" i="11"/>
  <c r="N96" i="11"/>
  <c r="O96" i="11"/>
  <c r="P96" i="11"/>
  <c r="Q96" i="11"/>
  <c r="M97" i="11"/>
  <c r="N97" i="11"/>
  <c r="O97" i="11"/>
  <c r="P97" i="11"/>
  <c r="R97" i="11" s="1"/>
  <c r="Q97" i="11"/>
  <c r="M98" i="11"/>
  <c r="N98" i="11"/>
  <c r="O98" i="11"/>
  <c r="P98" i="11"/>
  <c r="Q98" i="11"/>
  <c r="M99" i="11"/>
  <c r="N99" i="11"/>
  <c r="O99" i="11"/>
  <c r="P99" i="11"/>
  <c r="Q99" i="11"/>
  <c r="M100" i="11"/>
  <c r="N100" i="11"/>
  <c r="O100" i="11"/>
  <c r="P100" i="11"/>
  <c r="Q100" i="11"/>
  <c r="M101" i="11"/>
  <c r="N101" i="11"/>
  <c r="O101" i="11"/>
  <c r="P101" i="11"/>
  <c r="Q101" i="11"/>
  <c r="M102" i="11"/>
  <c r="N102" i="11"/>
  <c r="O102" i="11"/>
  <c r="P102" i="11"/>
  <c r="Q102" i="11"/>
  <c r="M103" i="11"/>
  <c r="N103" i="11"/>
  <c r="O103" i="11"/>
  <c r="P103" i="11"/>
  <c r="Q103" i="11"/>
  <c r="M104" i="11"/>
  <c r="N104" i="11"/>
  <c r="O104" i="11"/>
  <c r="P104" i="11"/>
  <c r="Q104" i="11"/>
  <c r="M105" i="11"/>
  <c r="N105" i="11"/>
  <c r="O105" i="11"/>
  <c r="P105" i="11"/>
  <c r="Q105" i="11"/>
  <c r="M106" i="11"/>
  <c r="N106" i="11"/>
  <c r="O106" i="11"/>
  <c r="P106" i="11"/>
  <c r="Q106" i="11"/>
  <c r="M107" i="11"/>
  <c r="N107" i="11"/>
  <c r="O107" i="11"/>
  <c r="P107" i="11"/>
  <c r="Q107" i="11"/>
  <c r="M108" i="11"/>
  <c r="N108" i="11"/>
  <c r="O108" i="11"/>
  <c r="P108" i="11"/>
  <c r="Q108" i="11"/>
  <c r="M109" i="11"/>
  <c r="N109" i="11"/>
  <c r="O109" i="11"/>
  <c r="R109" i="11" s="1"/>
  <c r="P109" i="11"/>
  <c r="Q109" i="11"/>
  <c r="M110" i="11"/>
  <c r="N110" i="11"/>
  <c r="O110" i="11"/>
  <c r="P110" i="11"/>
  <c r="R110" i="11" s="1"/>
  <c r="Q110" i="11"/>
  <c r="M111" i="11"/>
  <c r="N111" i="11"/>
  <c r="O111" i="11"/>
  <c r="P111" i="11"/>
  <c r="Q111" i="11"/>
  <c r="M112" i="11"/>
  <c r="N112" i="11"/>
  <c r="O112" i="11"/>
  <c r="P112" i="11"/>
  <c r="Q112" i="11"/>
  <c r="M113" i="11"/>
  <c r="N113" i="11"/>
  <c r="O113" i="11"/>
  <c r="P113" i="11"/>
  <c r="Q113" i="11"/>
  <c r="M114" i="11"/>
  <c r="N114" i="11"/>
  <c r="R114" i="11" s="1"/>
  <c r="O114" i="11"/>
  <c r="P114" i="11"/>
  <c r="Q114" i="11"/>
  <c r="M115" i="11"/>
  <c r="N115" i="11"/>
  <c r="R115" i="11" s="1"/>
  <c r="O115" i="11"/>
  <c r="P115" i="11"/>
  <c r="Q115" i="11"/>
  <c r="M116" i="11"/>
  <c r="N116" i="11"/>
  <c r="R116" i="11" s="1"/>
  <c r="O116" i="11"/>
  <c r="P116" i="11"/>
  <c r="Q116" i="11"/>
  <c r="M117" i="11"/>
  <c r="N117" i="11"/>
  <c r="O117" i="11"/>
  <c r="P117" i="11"/>
  <c r="Q117" i="11"/>
  <c r="M118" i="11"/>
  <c r="N118" i="11"/>
  <c r="O118" i="11"/>
  <c r="P118" i="11"/>
  <c r="Q118" i="11"/>
  <c r="M119" i="11"/>
  <c r="N119" i="11"/>
  <c r="O119" i="11"/>
  <c r="P119" i="11"/>
  <c r="R119" i="11" s="1"/>
  <c r="Q119" i="11"/>
  <c r="M120" i="11"/>
  <c r="N120" i="11"/>
  <c r="O120" i="11"/>
  <c r="P120" i="11"/>
  <c r="R120" i="11" s="1"/>
  <c r="Q120" i="11"/>
  <c r="M121" i="11"/>
  <c r="N121" i="11"/>
  <c r="O121" i="11"/>
  <c r="P121" i="11"/>
  <c r="Q121" i="11"/>
  <c r="M122" i="11"/>
  <c r="N122" i="11"/>
  <c r="O122" i="11"/>
  <c r="P122" i="11"/>
  <c r="Q122" i="11"/>
  <c r="M123" i="11"/>
  <c r="N123" i="11"/>
  <c r="O123" i="11"/>
  <c r="P123" i="11"/>
  <c r="Q123" i="11"/>
  <c r="M124" i="11"/>
  <c r="N124" i="11"/>
  <c r="O124" i="11"/>
  <c r="P124" i="11"/>
  <c r="R124" i="11" s="1"/>
  <c r="Q124" i="11"/>
  <c r="M125" i="11"/>
  <c r="N125" i="11"/>
  <c r="O125" i="11"/>
  <c r="P125" i="11"/>
  <c r="Q125" i="11"/>
  <c r="M126" i="11"/>
  <c r="N126" i="11"/>
  <c r="O126" i="11"/>
  <c r="P126" i="11"/>
  <c r="Q126" i="11"/>
  <c r="M127" i="11"/>
  <c r="N127" i="11"/>
  <c r="R127" i="11" s="1"/>
  <c r="O127" i="11"/>
  <c r="P127" i="11"/>
  <c r="Q127" i="11"/>
  <c r="M128" i="11"/>
  <c r="N128" i="11"/>
  <c r="O128" i="11"/>
  <c r="P128" i="11"/>
  <c r="Q128" i="11"/>
  <c r="M129" i="11"/>
  <c r="N129" i="11"/>
  <c r="O129" i="11"/>
  <c r="P129" i="11"/>
  <c r="R129" i="11" s="1"/>
  <c r="Q129" i="11"/>
  <c r="M130" i="11"/>
  <c r="N130" i="11"/>
  <c r="O130" i="11"/>
  <c r="P130" i="11"/>
  <c r="Q130" i="11"/>
  <c r="M131" i="11"/>
  <c r="N131" i="11"/>
  <c r="O131" i="11"/>
  <c r="P131" i="11"/>
  <c r="R131" i="11" s="1"/>
  <c r="Q131" i="11"/>
  <c r="M132" i="11"/>
  <c r="N132" i="11"/>
  <c r="O132" i="11"/>
  <c r="P132" i="11"/>
  <c r="Q132" i="11"/>
  <c r="M133" i="11"/>
  <c r="N133" i="11"/>
  <c r="O133" i="11"/>
  <c r="P133" i="11"/>
  <c r="Q133" i="11"/>
  <c r="M134" i="11"/>
  <c r="N134" i="11"/>
  <c r="O134" i="11"/>
  <c r="P134" i="11"/>
  <c r="Q134" i="11"/>
  <c r="M135" i="11"/>
  <c r="N135" i="11"/>
  <c r="O135" i="11"/>
  <c r="P135" i="11"/>
  <c r="Q135" i="11"/>
  <c r="M136" i="11"/>
  <c r="N136" i="11"/>
  <c r="O136" i="11"/>
  <c r="P136" i="11"/>
  <c r="R136" i="11" s="1"/>
  <c r="Q136" i="11"/>
  <c r="M137" i="11"/>
  <c r="N137" i="11"/>
  <c r="O137" i="11"/>
  <c r="P137" i="11"/>
  <c r="R137" i="11" s="1"/>
  <c r="Q137" i="11"/>
  <c r="M138" i="11"/>
  <c r="N138" i="11"/>
  <c r="O138" i="11"/>
  <c r="P138" i="11"/>
  <c r="R138" i="11" s="1"/>
  <c r="Q138" i="11"/>
  <c r="M139" i="11"/>
  <c r="N139" i="11"/>
  <c r="O139" i="11"/>
  <c r="P139" i="11"/>
  <c r="Q139" i="11"/>
  <c r="M140" i="11"/>
  <c r="N140" i="11"/>
  <c r="O140" i="11"/>
  <c r="P140" i="11"/>
  <c r="Q140" i="11"/>
  <c r="M141" i="11"/>
  <c r="N141" i="11"/>
  <c r="O141" i="11"/>
  <c r="Y4" i="11" s="1"/>
  <c r="P141" i="11"/>
  <c r="R141" i="11" s="1"/>
  <c r="Q141" i="11"/>
  <c r="M142" i="11"/>
  <c r="N142" i="11"/>
  <c r="O142" i="11"/>
  <c r="P142" i="11"/>
  <c r="Q142" i="11"/>
  <c r="M143" i="11"/>
  <c r="N143" i="11"/>
  <c r="O143" i="11"/>
  <c r="P143" i="11"/>
  <c r="Q143" i="11"/>
  <c r="M144" i="11"/>
  <c r="N144" i="11"/>
  <c r="O144" i="11"/>
  <c r="P144" i="11"/>
  <c r="Q144" i="11"/>
  <c r="M145" i="11"/>
  <c r="N145" i="11"/>
  <c r="O145" i="11"/>
  <c r="P145" i="11"/>
  <c r="Q145" i="11"/>
  <c r="M146" i="11"/>
  <c r="N146" i="11"/>
  <c r="O146" i="11"/>
  <c r="P146" i="11"/>
  <c r="R146" i="11" s="1"/>
  <c r="Q146" i="11"/>
  <c r="M147" i="11"/>
  <c r="N147" i="11"/>
  <c r="O147" i="11"/>
  <c r="P147" i="11"/>
  <c r="R147" i="11" s="1"/>
  <c r="Q147" i="11"/>
  <c r="M148" i="11"/>
  <c r="N148" i="11"/>
  <c r="O148" i="11"/>
  <c r="P148" i="11"/>
  <c r="Q148" i="11"/>
  <c r="M149" i="11"/>
  <c r="N149" i="11"/>
  <c r="R149" i="11" s="1"/>
  <c r="O149" i="11"/>
  <c r="P149" i="11"/>
  <c r="Q149" i="11"/>
  <c r="M150" i="11"/>
  <c r="N150" i="11"/>
  <c r="R150" i="11" s="1"/>
  <c r="O150" i="11"/>
  <c r="P150" i="11"/>
  <c r="Q150" i="11"/>
  <c r="M151" i="11"/>
  <c r="N151" i="11"/>
  <c r="O151" i="11"/>
  <c r="P151" i="11"/>
  <c r="Q151" i="11"/>
  <c r="M152" i="11"/>
  <c r="N152" i="11"/>
  <c r="R152" i="11" s="1"/>
  <c r="O152" i="11"/>
  <c r="P152" i="11"/>
  <c r="Q152" i="11"/>
  <c r="M153" i="11"/>
  <c r="N153" i="11"/>
  <c r="O153" i="11"/>
  <c r="P153" i="11"/>
  <c r="Q153" i="11"/>
  <c r="M154" i="11"/>
  <c r="N154" i="11"/>
  <c r="O154" i="11"/>
  <c r="P154" i="11"/>
  <c r="Q154" i="11"/>
  <c r="M155" i="11"/>
  <c r="N155" i="11"/>
  <c r="O155" i="11"/>
  <c r="P155" i="11"/>
  <c r="Q155" i="11"/>
  <c r="M156" i="11"/>
  <c r="N156" i="11"/>
  <c r="O156" i="11"/>
  <c r="P156" i="11"/>
  <c r="Q156" i="11"/>
  <c r="M157" i="11"/>
  <c r="N157" i="11"/>
  <c r="O157" i="11"/>
  <c r="P157" i="11"/>
  <c r="Q157" i="11"/>
  <c r="Q3" i="11"/>
  <c r="P3" i="11"/>
  <c r="O3" i="11"/>
  <c r="N3" i="11"/>
  <c r="M3" i="11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3" i="12"/>
  <c r="M54" i="12"/>
  <c r="M55" i="12"/>
  <c r="M56" i="12"/>
  <c r="M57" i="12"/>
  <c r="M58" i="12"/>
  <c r="M59" i="12"/>
  <c r="M60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6" i="12"/>
  <c r="M97" i="12"/>
  <c r="M99" i="12"/>
  <c r="M103" i="12"/>
  <c r="M106" i="12"/>
  <c r="M107" i="12"/>
  <c r="M109" i="12"/>
  <c r="M110" i="12"/>
  <c r="M111" i="12"/>
  <c r="M113" i="12"/>
  <c r="M114" i="12"/>
  <c r="M116" i="12"/>
  <c r="M118" i="12"/>
  <c r="M119" i="12"/>
  <c r="M120" i="12"/>
  <c r="M121" i="12"/>
  <c r="M122" i="12"/>
  <c r="M123" i="12"/>
  <c r="M124" i="12"/>
  <c r="M126" i="12"/>
  <c r="M130" i="12"/>
  <c r="M133" i="12"/>
  <c r="M134" i="12"/>
  <c r="M138" i="12"/>
  <c r="M139" i="12"/>
  <c r="M142" i="12"/>
  <c r="M143" i="12"/>
  <c r="M144" i="12"/>
  <c r="M147" i="12"/>
  <c r="M153" i="12"/>
  <c r="M155" i="12"/>
  <c r="M156" i="12"/>
  <c r="M157" i="12"/>
  <c r="M160" i="12"/>
  <c r="M162" i="12"/>
  <c r="M172" i="12"/>
  <c r="M178" i="12"/>
  <c r="M186" i="12"/>
  <c r="M188" i="12"/>
  <c r="M191" i="12"/>
  <c r="M193" i="12"/>
  <c r="M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4" i="12"/>
  <c r="K4" i="12"/>
  <c r="H5" i="12"/>
  <c r="I5" i="12"/>
  <c r="J5" i="12"/>
  <c r="K5" i="12"/>
  <c r="H6" i="12"/>
  <c r="I6" i="12"/>
  <c r="J6" i="12"/>
  <c r="K6" i="12"/>
  <c r="H7" i="12"/>
  <c r="I7" i="12"/>
  <c r="J7" i="12"/>
  <c r="K7" i="12"/>
  <c r="H8" i="12"/>
  <c r="I8" i="12"/>
  <c r="J8" i="12"/>
  <c r="K8" i="12"/>
  <c r="H9" i="12"/>
  <c r="I9" i="12"/>
  <c r="J9" i="12"/>
  <c r="K9" i="12"/>
  <c r="H10" i="12"/>
  <c r="I10" i="12"/>
  <c r="J10" i="12"/>
  <c r="K10" i="12"/>
  <c r="H11" i="12"/>
  <c r="I11" i="12"/>
  <c r="J11" i="12"/>
  <c r="K11" i="12"/>
  <c r="H12" i="12"/>
  <c r="I12" i="12"/>
  <c r="J12" i="12"/>
  <c r="K12" i="12"/>
  <c r="H13" i="12"/>
  <c r="I13" i="12"/>
  <c r="J13" i="12"/>
  <c r="K13" i="12"/>
  <c r="H14" i="12"/>
  <c r="I14" i="12"/>
  <c r="J14" i="12"/>
  <c r="K14" i="12"/>
  <c r="H15" i="12"/>
  <c r="I15" i="12"/>
  <c r="J15" i="12"/>
  <c r="K15" i="12"/>
  <c r="H16" i="12"/>
  <c r="I16" i="12"/>
  <c r="J16" i="12"/>
  <c r="K16" i="12"/>
  <c r="H17" i="12"/>
  <c r="I17" i="12"/>
  <c r="J17" i="12"/>
  <c r="K17" i="12"/>
  <c r="H18" i="12"/>
  <c r="I18" i="12"/>
  <c r="J18" i="12"/>
  <c r="K18" i="12"/>
  <c r="H19" i="12"/>
  <c r="I19" i="12"/>
  <c r="J19" i="12"/>
  <c r="K19" i="12"/>
  <c r="H20" i="12"/>
  <c r="I20" i="12"/>
  <c r="J20" i="12"/>
  <c r="K20" i="12"/>
  <c r="H21" i="12"/>
  <c r="I21" i="12"/>
  <c r="J21" i="12"/>
  <c r="K21" i="12"/>
  <c r="H22" i="12"/>
  <c r="I22" i="12"/>
  <c r="J22" i="12"/>
  <c r="K22" i="12"/>
  <c r="H23" i="12"/>
  <c r="I23" i="12"/>
  <c r="J23" i="12"/>
  <c r="K23" i="12"/>
  <c r="H24" i="12"/>
  <c r="I24" i="12"/>
  <c r="J24" i="12"/>
  <c r="K24" i="12"/>
  <c r="H25" i="12"/>
  <c r="I25" i="12"/>
  <c r="J25" i="12"/>
  <c r="K25" i="12"/>
  <c r="H26" i="12"/>
  <c r="I26" i="12"/>
  <c r="J26" i="12"/>
  <c r="K26" i="12"/>
  <c r="H27" i="12"/>
  <c r="I27" i="12"/>
  <c r="J27" i="12"/>
  <c r="K27" i="12"/>
  <c r="H28" i="12"/>
  <c r="I28" i="12"/>
  <c r="J28" i="12"/>
  <c r="K28" i="12"/>
  <c r="H29" i="12"/>
  <c r="I29" i="12"/>
  <c r="J29" i="12"/>
  <c r="K29" i="12"/>
  <c r="H30" i="12"/>
  <c r="I30" i="12"/>
  <c r="J30" i="12"/>
  <c r="K30" i="12"/>
  <c r="H31" i="12"/>
  <c r="I31" i="12"/>
  <c r="J31" i="12"/>
  <c r="K31" i="12"/>
  <c r="H32" i="12"/>
  <c r="I32" i="12"/>
  <c r="J32" i="12"/>
  <c r="K32" i="12"/>
  <c r="H33" i="12"/>
  <c r="I33" i="12"/>
  <c r="J33" i="12"/>
  <c r="K33" i="12"/>
  <c r="H34" i="12"/>
  <c r="I34" i="12"/>
  <c r="J34" i="12"/>
  <c r="K34" i="12"/>
  <c r="H35" i="12"/>
  <c r="I35" i="12"/>
  <c r="J35" i="12"/>
  <c r="K35" i="12"/>
  <c r="H36" i="12"/>
  <c r="I36" i="12"/>
  <c r="J36" i="12"/>
  <c r="K36" i="12"/>
  <c r="H37" i="12"/>
  <c r="I37" i="12"/>
  <c r="J37" i="12"/>
  <c r="K37" i="12"/>
  <c r="H38" i="12"/>
  <c r="I38" i="12"/>
  <c r="J38" i="12"/>
  <c r="K38" i="12"/>
  <c r="H39" i="12"/>
  <c r="I39" i="12"/>
  <c r="J39" i="12"/>
  <c r="K39" i="12"/>
  <c r="H40" i="12"/>
  <c r="I40" i="12"/>
  <c r="J40" i="12"/>
  <c r="K40" i="12"/>
  <c r="H41" i="12"/>
  <c r="I41" i="12"/>
  <c r="J41" i="12"/>
  <c r="K41" i="12"/>
  <c r="H42" i="12"/>
  <c r="I42" i="12"/>
  <c r="J42" i="12"/>
  <c r="K42" i="12"/>
  <c r="H43" i="12"/>
  <c r="I43" i="12"/>
  <c r="J43" i="12"/>
  <c r="K43" i="12"/>
  <c r="H44" i="12"/>
  <c r="I44" i="12"/>
  <c r="J44" i="12"/>
  <c r="K44" i="12"/>
  <c r="H45" i="12"/>
  <c r="I45" i="12"/>
  <c r="J45" i="12"/>
  <c r="K45" i="12"/>
  <c r="H46" i="12"/>
  <c r="I46" i="12"/>
  <c r="J46" i="12"/>
  <c r="K46" i="12"/>
  <c r="H47" i="12"/>
  <c r="I47" i="12"/>
  <c r="J47" i="12"/>
  <c r="K47" i="12"/>
  <c r="H48" i="12"/>
  <c r="I48" i="12"/>
  <c r="J48" i="12"/>
  <c r="K48" i="12"/>
  <c r="H49" i="12"/>
  <c r="I49" i="12"/>
  <c r="J49" i="12"/>
  <c r="K49" i="12"/>
  <c r="H50" i="12"/>
  <c r="I50" i="12"/>
  <c r="J50" i="12"/>
  <c r="K50" i="12"/>
  <c r="H51" i="12"/>
  <c r="I51" i="12"/>
  <c r="J51" i="12"/>
  <c r="K51" i="12"/>
  <c r="H52" i="12"/>
  <c r="I52" i="12"/>
  <c r="J52" i="12"/>
  <c r="K52" i="12"/>
  <c r="H53" i="12"/>
  <c r="I53" i="12"/>
  <c r="J53" i="12"/>
  <c r="K53" i="12"/>
  <c r="H54" i="12"/>
  <c r="I54" i="12"/>
  <c r="J54" i="12"/>
  <c r="K54" i="12"/>
  <c r="H55" i="12"/>
  <c r="I55" i="12"/>
  <c r="J55" i="12"/>
  <c r="K55" i="12"/>
  <c r="H56" i="12"/>
  <c r="I56" i="12"/>
  <c r="J56" i="12"/>
  <c r="K56" i="12"/>
  <c r="H57" i="12"/>
  <c r="I57" i="12"/>
  <c r="J57" i="12"/>
  <c r="K57" i="12"/>
  <c r="H58" i="12"/>
  <c r="I58" i="12"/>
  <c r="J58" i="12"/>
  <c r="K58" i="12"/>
  <c r="H59" i="12"/>
  <c r="I59" i="12"/>
  <c r="J59" i="12"/>
  <c r="K59" i="12"/>
  <c r="H60" i="12"/>
  <c r="I60" i="12"/>
  <c r="J60" i="12"/>
  <c r="K60" i="12"/>
  <c r="H61" i="12"/>
  <c r="I61" i="12"/>
  <c r="M61" i="12" s="1"/>
  <c r="J61" i="12"/>
  <c r="K61" i="12"/>
  <c r="H62" i="12"/>
  <c r="I62" i="12"/>
  <c r="J62" i="12"/>
  <c r="K62" i="12"/>
  <c r="H63" i="12"/>
  <c r="I63" i="12"/>
  <c r="J63" i="12"/>
  <c r="K63" i="12"/>
  <c r="H64" i="12"/>
  <c r="I64" i="12"/>
  <c r="J64" i="12"/>
  <c r="K64" i="12"/>
  <c r="H65" i="12"/>
  <c r="I65" i="12"/>
  <c r="J65" i="12"/>
  <c r="K65" i="12"/>
  <c r="H66" i="12"/>
  <c r="I66" i="12"/>
  <c r="J66" i="12"/>
  <c r="K66" i="12"/>
  <c r="H67" i="12"/>
  <c r="I67" i="12"/>
  <c r="J67" i="12"/>
  <c r="K67" i="12"/>
  <c r="H68" i="12"/>
  <c r="I68" i="12"/>
  <c r="J68" i="12"/>
  <c r="K68" i="12"/>
  <c r="H69" i="12"/>
  <c r="I69" i="12"/>
  <c r="J69" i="12"/>
  <c r="K69" i="12"/>
  <c r="H70" i="12"/>
  <c r="I70" i="12"/>
  <c r="J70" i="12"/>
  <c r="K70" i="12"/>
  <c r="H71" i="12"/>
  <c r="I71" i="12"/>
  <c r="J71" i="12"/>
  <c r="K71" i="12"/>
  <c r="H72" i="12"/>
  <c r="I72" i="12"/>
  <c r="J72" i="12"/>
  <c r="K72" i="12"/>
  <c r="H73" i="12"/>
  <c r="I73" i="12"/>
  <c r="J73" i="12"/>
  <c r="K73" i="12"/>
  <c r="H74" i="12"/>
  <c r="I74" i="12"/>
  <c r="J74" i="12"/>
  <c r="K74" i="12"/>
  <c r="H75" i="12"/>
  <c r="I75" i="12"/>
  <c r="J75" i="12"/>
  <c r="K75" i="12"/>
  <c r="H76" i="12"/>
  <c r="I76" i="12"/>
  <c r="J76" i="12"/>
  <c r="K76" i="12"/>
  <c r="H77" i="12"/>
  <c r="I77" i="12"/>
  <c r="J77" i="12"/>
  <c r="K77" i="12"/>
  <c r="H78" i="12"/>
  <c r="I78" i="12"/>
  <c r="J78" i="12"/>
  <c r="K78" i="12"/>
  <c r="H79" i="12"/>
  <c r="I79" i="12"/>
  <c r="J79" i="12"/>
  <c r="K79" i="12"/>
  <c r="H80" i="12"/>
  <c r="I80" i="12"/>
  <c r="J80" i="12"/>
  <c r="K80" i="12"/>
  <c r="H81" i="12"/>
  <c r="I81" i="12"/>
  <c r="M81" i="12" s="1"/>
  <c r="J81" i="12"/>
  <c r="K81" i="12"/>
  <c r="H82" i="12"/>
  <c r="I82" i="12"/>
  <c r="J82" i="12"/>
  <c r="K82" i="12"/>
  <c r="H83" i="12"/>
  <c r="I83" i="12"/>
  <c r="J83" i="12"/>
  <c r="K83" i="12"/>
  <c r="H84" i="12"/>
  <c r="I84" i="12"/>
  <c r="J84" i="12"/>
  <c r="K84" i="12"/>
  <c r="H85" i="12"/>
  <c r="I85" i="12"/>
  <c r="J85" i="12"/>
  <c r="K85" i="12"/>
  <c r="H86" i="12"/>
  <c r="I86" i="12"/>
  <c r="J86" i="12"/>
  <c r="K86" i="12"/>
  <c r="H87" i="12"/>
  <c r="I87" i="12"/>
  <c r="J87" i="12"/>
  <c r="K87" i="12"/>
  <c r="H88" i="12"/>
  <c r="I88" i="12"/>
  <c r="J88" i="12"/>
  <c r="K88" i="12"/>
  <c r="H89" i="12"/>
  <c r="I89" i="12"/>
  <c r="J89" i="12"/>
  <c r="K89" i="12"/>
  <c r="H90" i="12"/>
  <c r="I90" i="12"/>
  <c r="J90" i="12"/>
  <c r="K90" i="12"/>
  <c r="H91" i="12"/>
  <c r="I91" i="12"/>
  <c r="J91" i="12"/>
  <c r="K91" i="12"/>
  <c r="H92" i="12"/>
  <c r="I92" i="12"/>
  <c r="J92" i="12"/>
  <c r="K92" i="12"/>
  <c r="H93" i="12"/>
  <c r="I93" i="12"/>
  <c r="J93" i="12"/>
  <c r="K93" i="12"/>
  <c r="H94" i="12"/>
  <c r="I94" i="12"/>
  <c r="J94" i="12"/>
  <c r="K94" i="12"/>
  <c r="H95" i="12"/>
  <c r="I95" i="12"/>
  <c r="M95" i="12" s="1"/>
  <c r="J95" i="12"/>
  <c r="K95" i="12"/>
  <c r="H96" i="12"/>
  <c r="I96" i="12"/>
  <c r="J96" i="12"/>
  <c r="K96" i="12"/>
  <c r="H97" i="12"/>
  <c r="I97" i="12"/>
  <c r="J97" i="12"/>
  <c r="K97" i="12"/>
  <c r="H98" i="12"/>
  <c r="I98" i="12"/>
  <c r="M98" i="12" s="1"/>
  <c r="J98" i="12"/>
  <c r="K98" i="12"/>
  <c r="H99" i="12"/>
  <c r="I99" i="12"/>
  <c r="J99" i="12"/>
  <c r="K99" i="12"/>
  <c r="H100" i="12"/>
  <c r="I100" i="12"/>
  <c r="M100" i="12" s="1"/>
  <c r="J100" i="12"/>
  <c r="K100" i="12"/>
  <c r="H101" i="12"/>
  <c r="I101" i="12"/>
  <c r="M101" i="12" s="1"/>
  <c r="J101" i="12"/>
  <c r="K101" i="12"/>
  <c r="H102" i="12"/>
  <c r="I102" i="12"/>
  <c r="M102" i="12" s="1"/>
  <c r="J102" i="12"/>
  <c r="K102" i="12"/>
  <c r="H103" i="12"/>
  <c r="I103" i="12"/>
  <c r="J103" i="12"/>
  <c r="K103" i="12"/>
  <c r="H104" i="12"/>
  <c r="I104" i="12"/>
  <c r="M104" i="12" s="1"/>
  <c r="J104" i="12"/>
  <c r="K104" i="12"/>
  <c r="H105" i="12"/>
  <c r="I105" i="12"/>
  <c r="M105" i="12" s="1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M108" i="12" s="1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M112" i="12" s="1"/>
  <c r="H113" i="12"/>
  <c r="I113" i="12"/>
  <c r="J113" i="12"/>
  <c r="K113" i="12"/>
  <c r="H114" i="12"/>
  <c r="I114" i="12"/>
  <c r="J114" i="12"/>
  <c r="K114" i="12"/>
  <c r="H115" i="12"/>
  <c r="I115" i="12"/>
  <c r="M115" i="12" s="1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M129" i="12" s="1"/>
  <c r="J129" i="12"/>
  <c r="K129" i="12"/>
  <c r="H130" i="12"/>
  <c r="I130" i="12"/>
  <c r="J130" i="12"/>
  <c r="K130" i="12"/>
  <c r="H131" i="12"/>
  <c r="I131" i="12"/>
  <c r="J131" i="12"/>
  <c r="M131" i="12" s="1"/>
  <c r="K131" i="12"/>
  <c r="H132" i="12"/>
  <c r="I132" i="12"/>
  <c r="M132" i="12" s="1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M135" i="12" s="1"/>
  <c r="H136" i="12"/>
  <c r="I136" i="12"/>
  <c r="J136" i="12"/>
  <c r="K136" i="12"/>
  <c r="H137" i="12"/>
  <c r="I137" i="12"/>
  <c r="M137" i="12" s="1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M140" i="12" s="1"/>
  <c r="H141" i="12"/>
  <c r="I141" i="12"/>
  <c r="J141" i="12"/>
  <c r="M141" i="12" s="1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M145" i="12" s="1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M148" i="12" s="1"/>
  <c r="H149" i="12"/>
  <c r="I149" i="12"/>
  <c r="J149" i="12"/>
  <c r="K149" i="12"/>
  <c r="H150" i="12"/>
  <c r="I150" i="12"/>
  <c r="J150" i="12"/>
  <c r="K150" i="12"/>
  <c r="M150" i="12" s="1"/>
  <c r="H151" i="12"/>
  <c r="I151" i="12"/>
  <c r="M151" i="12" s="1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H158" i="12"/>
  <c r="I158" i="12"/>
  <c r="J158" i="12"/>
  <c r="K158" i="12"/>
  <c r="H159" i="12"/>
  <c r="I159" i="12"/>
  <c r="J159" i="12"/>
  <c r="K159" i="12"/>
  <c r="H160" i="12"/>
  <c r="I160" i="12"/>
  <c r="J160" i="12"/>
  <c r="K160" i="12"/>
  <c r="H161" i="12"/>
  <c r="M161" i="12" s="1"/>
  <c r="I161" i="12"/>
  <c r="J161" i="12"/>
  <c r="K161" i="12"/>
  <c r="H162" i="12"/>
  <c r="I162" i="12"/>
  <c r="J162" i="12"/>
  <c r="K162" i="12"/>
  <c r="H163" i="12"/>
  <c r="I163" i="12"/>
  <c r="M163" i="12" s="1"/>
  <c r="J163" i="12"/>
  <c r="K163" i="12"/>
  <c r="H164" i="12"/>
  <c r="I164" i="12"/>
  <c r="J164" i="12"/>
  <c r="K164" i="12"/>
  <c r="M164" i="12" s="1"/>
  <c r="H165" i="12"/>
  <c r="I165" i="12"/>
  <c r="J165" i="12"/>
  <c r="K165" i="12"/>
  <c r="M165" i="12" s="1"/>
  <c r="H166" i="12"/>
  <c r="I166" i="12"/>
  <c r="J166" i="12"/>
  <c r="K166" i="12"/>
  <c r="H167" i="12"/>
  <c r="I167" i="12"/>
  <c r="M167" i="12" s="1"/>
  <c r="J167" i="12"/>
  <c r="K167" i="12"/>
  <c r="H168" i="12"/>
  <c r="I168" i="12"/>
  <c r="J168" i="12"/>
  <c r="K168" i="12"/>
  <c r="H169" i="12"/>
  <c r="I169" i="12"/>
  <c r="J169" i="12"/>
  <c r="K169" i="12"/>
  <c r="H170" i="12"/>
  <c r="M170" i="12" s="1"/>
  <c r="I170" i="12"/>
  <c r="J170" i="12"/>
  <c r="K170" i="12"/>
  <c r="H171" i="12"/>
  <c r="I171" i="12"/>
  <c r="J171" i="12"/>
  <c r="K171" i="12"/>
  <c r="H172" i="12"/>
  <c r="I172" i="12"/>
  <c r="J172" i="12"/>
  <c r="K172" i="12"/>
  <c r="H173" i="12"/>
  <c r="I173" i="12"/>
  <c r="M173" i="12" s="1"/>
  <c r="J173" i="12"/>
  <c r="K173" i="12"/>
  <c r="H174" i="12"/>
  <c r="I174" i="12"/>
  <c r="J174" i="12"/>
  <c r="K174" i="12"/>
  <c r="H175" i="12"/>
  <c r="I175" i="12"/>
  <c r="M175" i="12" s="1"/>
  <c r="J175" i="12"/>
  <c r="K175" i="12"/>
  <c r="H176" i="12"/>
  <c r="I176" i="12"/>
  <c r="J176" i="12"/>
  <c r="K176" i="12"/>
  <c r="M176" i="12" s="1"/>
  <c r="H177" i="12"/>
  <c r="I177" i="12"/>
  <c r="J177" i="12"/>
  <c r="K177" i="12"/>
  <c r="M177" i="12" s="1"/>
  <c r="H178" i="12"/>
  <c r="I178" i="12"/>
  <c r="J178" i="12"/>
  <c r="K178" i="12"/>
  <c r="H179" i="12"/>
  <c r="I179" i="12"/>
  <c r="J179" i="12"/>
  <c r="K179" i="12"/>
  <c r="H180" i="12"/>
  <c r="I180" i="12"/>
  <c r="J180" i="12"/>
  <c r="M180" i="12" s="1"/>
  <c r="K180" i="12"/>
  <c r="H181" i="12"/>
  <c r="I181" i="12"/>
  <c r="J181" i="12"/>
  <c r="K181" i="12"/>
  <c r="H182" i="12"/>
  <c r="I182" i="12"/>
  <c r="J182" i="12"/>
  <c r="K182" i="12"/>
  <c r="H183" i="12"/>
  <c r="I183" i="12"/>
  <c r="M183" i="12" s="1"/>
  <c r="J183" i="12"/>
  <c r="K183" i="12"/>
  <c r="H184" i="12"/>
  <c r="I184" i="12"/>
  <c r="J184" i="12"/>
  <c r="K184" i="12"/>
  <c r="H185" i="12"/>
  <c r="I185" i="12"/>
  <c r="J185" i="12"/>
  <c r="K185" i="12"/>
  <c r="H186" i="12"/>
  <c r="I186" i="12"/>
  <c r="J186" i="12"/>
  <c r="K186" i="12"/>
  <c r="H187" i="12"/>
  <c r="I187" i="12"/>
  <c r="J187" i="12"/>
  <c r="K187" i="12"/>
  <c r="M187" i="12" s="1"/>
  <c r="H188" i="12"/>
  <c r="I188" i="12"/>
  <c r="J188" i="12"/>
  <c r="K188" i="12"/>
  <c r="H189" i="12"/>
  <c r="I189" i="12"/>
  <c r="J189" i="12"/>
  <c r="K189" i="12"/>
  <c r="H190" i="12"/>
  <c r="I190" i="12"/>
  <c r="J190" i="12"/>
  <c r="K190" i="12"/>
  <c r="H191" i="12"/>
  <c r="I191" i="12"/>
  <c r="J191" i="12"/>
  <c r="K191" i="12"/>
  <c r="H192" i="12"/>
  <c r="I192" i="12"/>
  <c r="J192" i="12"/>
  <c r="K192" i="12"/>
  <c r="H193" i="12"/>
  <c r="I193" i="12"/>
  <c r="J193" i="12"/>
  <c r="K193" i="12"/>
  <c r="H194" i="12"/>
  <c r="I194" i="12"/>
  <c r="J194" i="12"/>
  <c r="K194" i="12"/>
  <c r="J4" i="12"/>
  <c r="I4" i="12"/>
  <c r="H4" i="12"/>
  <c r="M192" i="12" l="1"/>
  <c r="M190" i="12"/>
  <c r="M189" i="12"/>
  <c r="M185" i="12"/>
  <c r="M184" i="12"/>
  <c r="M182" i="12"/>
  <c r="M181" i="12"/>
  <c r="M179" i="12"/>
  <c r="M174" i="12"/>
  <c r="M171" i="12"/>
  <c r="M168" i="12"/>
  <c r="M169" i="12"/>
  <c r="W5" i="12"/>
  <c r="M166" i="12"/>
  <c r="M159" i="12"/>
  <c r="M158" i="12"/>
  <c r="M154" i="12"/>
  <c r="M152" i="12"/>
  <c r="M146" i="12"/>
  <c r="M136" i="12"/>
  <c r="M128" i="12"/>
  <c r="M127" i="12"/>
  <c r="M125" i="12"/>
  <c r="M117" i="12"/>
  <c r="X5" i="12"/>
  <c r="Z5" i="12"/>
  <c r="M51" i="12"/>
  <c r="M52" i="12"/>
  <c r="R92" i="11"/>
  <c r="R100" i="11"/>
  <c r="X4" i="11"/>
  <c r="R142" i="11"/>
  <c r="P36" i="13"/>
  <c r="D46" i="13"/>
  <c r="R148" i="11"/>
  <c r="R153" i="11"/>
  <c r="U16" i="11"/>
  <c r="U15" i="11"/>
  <c r="V12" i="11"/>
  <c r="R157" i="11"/>
  <c r="V11" i="11" s="1"/>
  <c r="V15" i="11"/>
  <c r="U7" i="11"/>
  <c r="U12" i="11"/>
  <c r="U11" i="11"/>
  <c r="V16" i="11"/>
  <c r="U8" i="11"/>
  <c r="Z4" i="11"/>
  <c r="V20" i="11"/>
  <c r="U20" i="11"/>
  <c r="V19" i="11"/>
  <c r="U19" i="11"/>
  <c r="W17" i="12"/>
  <c r="W16" i="12"/>
  <c r="Y5" i="12"/>
  <c r="M194" i="12"/>
  <c r="M149" i="12"/>
  <c r="V13" i="9"/>
  <c r="X5" i="9"/>
  <c r="Z5" i="9"/>
  <c r="V21" i="9"/>
  <c r="Y5" i="8"/>
  <c r="Z5" i="8"/>
  <c r="X5" i="8"/>
  <c r="V13" i="8"/>
  <c r="V12" i="8"/>
  <c r="Y5" i="7"/>
  <c r="V13" i="7"/>
  <c r="V12" i="7"/>
  <c r="X5" i="7"/>
  <c r="W5" i="7"/>
  <c r="W5" i="6"/>
  <c r="X5" i="6"/>
  <c r="P26" i="13"/>
  <c r="D18" i="13"/>
  <c r="X5" i="4"/>
  <c r="D16" i="13" s="1"/>
  <c r="W5" i="4"/>
  <c r="Y5" i="4"/>
  <c r="Y5" i="3"/>
  <c r="V17" i="3"/>
  <c r="V16" i="3"/>
  <c r="X5" i="3"/>
  <c r="V13" i="3"/>
  <c r="V12" i="3"/>
  <c r="V9" i="2"/>
  <c r="V8" i="2"/>
  <c r="W5" i="2"/>
  <c r="P12" i="13"/>
  <c r="D6" i="13"/>
  <c r="V13" i="1"/>
  <c r="X5" i="1"/>
  <c r="V12" i="1"/>
  <c r="P39" i="13"/>
  <c r="D37" i="13"/>
  <c r="P7" i="13"/>
  <c r="D33" i="13"/>
  <c r="S34" i="8"/>
  <c r="S16" i="10"/>
  <c r="S120" i="10"/>
  <c r="S117" i="10"/>
  <c r="S116" i="10"/>
  <c r="S112" i="10"/>
  <c r="S109" i="10"/>
  <c r="S108" i="10"/>
  <c r="S30" i="10"/>
  <c r="S24" i="10"/>
  <c r="S20" i="10"/>
  <c r="S71" i="10"/>
  <c r="S68" i="10"/>
  <c r="S67" i="10"/>
  <c r="S57" i="10"/>
  <c r="S56" i="10"/>
  <c r="S53" i="10"/>
  <c r="S52" i="10"/>
  <c r="S38" i="10"/>
  <c r="S37" i="10"/>
  <c r="S36" i="10"/>
  <c r="S113" i="10"/>
  <c r="S102" i="10"/>
  <c r="S8" i="10"/>
  <c r="S99" i="10"/>
  <c r="S98" i="10"/>
  <c r="S95" i="10"/>
  <c r="S94" i="10"/>
  <c r="S90" i="10"/>
  <c r="S87" i="10"/>
  <c r="S84" i="10"/>
  <c r="S83" i="10"/>
  <c r="S80" i="10"/>
  <c r="S77" i="10"/>
  <c r="S76" i="10"/>
  <c r="S73" i="10"/>
  <c r="S59" i="10"/>
  <c r="S40" i="10"/>
  <c r="S27" i="10"/>
  <c r="S22" i="10"/>
  <c r="S104" i="10"/>
  <c r="S103" i="10"/>
  <c r="S72" i="10"/>
  <c r="S63" i="10"/>
  <c r="S62" i="10"/>
  <c r="S61" i="10"/>
  <c r="S48" i="10"/>
  <c r="S46" i="10"/>
  <c r="S43" i="10"/>
  <c r="S42" i="10"/>
  <c r="S33" i="10"/>
  <c r="S18" i="10"/>
  <c r="S14" i="10"/>
  <c r="S10" i="10"/>
  <c r="S106" i="10"/>
  <c r="S65" i="10"/>
  <c r="S50" i="10"/>
  <c r="S35" i="10"/>
  <c r="S32" i="10"/>
  <c r="S21" i="10"/>
  <c r="S12" i="10"/>
  <c r="S4" i="10"/>
  <c r="S91" i="10"/>
  <c r="S81" i="10"/>
  <c r="S105" i="10"/>
  <c r="S64" i="10"/>
  <c r="S58" i="10"/>
  <c r="S49" i="10"/>
  <c r="S39" i="10"/>
  <c r="S34" i="10"/>
  <c r="S28" i="10"/>
  <c r="S23" i="10"/>
  <c r="S15" i="10"/>
  <c r="S7" i="10"/>
  <c r="S119" i="10"/>
  <c r="S118" i="10"/>
  <c r="S115" i="10"/>
  <c r="S114" i="10"/>
  <c r="S111" i="10"/>
  <c r="S110" i="10"/>
  <c r="S107" i="10"/>
  <c r="S101" i="10"/>
  <c r="S100" i="10"/>
  <c r="S97" i="10"/>
  <c r="S96" i="10"/>
  <c r="S93" i="10"/>
  <c r="S92" i="10"/>
  <c r="S89" i="10"/>
  <c r="S88" i="10"/>
  <c r="S86" i="10"/>
  <c r="S85" i="10"/>
  <c r="S82" i="10"/>
  <c r="S79" i="10"/>
  <c r="S78" i="10"/>
  <c r="S75" i="10"/>
  <c r="S74" i="10"/>
  <c r="S70" i="10"/>
  <c r="S69" i="10"/>
  <c r="S66" i="10"/>
  <c r="S60" i="10"/>
  <c r="S55" i="10"/>
  <c r="S54" i="10"/>
  <c r="S51" i="10"/>
  <c r="S45" i="10"/>
  <c r="S44" i="10"/>
  <c r="S41" i="10"/>
  <c r="S29" i="10"/>
  <c r="S25" i="10"/>
  <c r="S17" i="10"/>
  <c r="S9" i="10"/>
  <c r="S47" i="10"/>
  <c r="S26" i="10"/>
  <c r="S31" i="10"/>
  <c r="S19" i="10"/>
  <c r="S11" i="10"/>
  <c r="S6" i="9"/>
  <c r="S37" i="9"/>
  <c r="S50" i="9"/>
  <c r="S39" i="9"/>
  <c r="S93" i="9"/>
  <c r="S65" i="9"/>
  <c r="S145" i="9"/>
  <c r="S135" i="9"/>
  <c r="S125" i="9"/>
  <c r="S114" i="9"/>
  <c r="S113" i="9"/>
  <c r="S104" i="9"/>
  <c r="S26" i="9"/>
  <c r="S18" i="9"/>
  <c r="S12" i="9"/>
  <c r="S29" i="9"/>
  <c r="S143" i="9"/>
  <c r="S131" i="9"/>
  <c r="S127" i="9"/>
  <c r="S124" i="9"/>
  <c r="S116" i="9"/>
  <c r="S112" i="9"/>
  <c r="S101" i="9"/>
  <c r="S97" i="9"/>
  <c r="S84" i="9"/>
  <c r="S76" i="9"/>
  <c r="S67" i="9"/>
  <c r="S58" i="9"/>
  <c r="S57" i="9"/>
  <c r="S48" i="9"/>
  <c r="S45" i="9"/>
  <c r="S35" i="9"/>
  <c r="S32" i="9"/>
  <c r="S22" i="9"/>
  <c r="S8" i="9"/>
  <c r="S7" i="9"/>
  <c r="S139" i="9"/>
  <c r="S129" i="9"/>
  <c r="S120" i="9"/>
  <c r="S119" i="9"/>
  <c r="S118" i="9"/>
  <c r="S108" i="9"/>
  <c r="S107" i="9"/>
  <c r="S99" i="9"/>
  <c r="S86" i="9"/>
  <c r="S82" i="9"/>
  <c r="S78" i="9"/>
  <c r="S75" i="9"/>
  <c r="S71" i="9"/>
  <c r="S60" i="9"/>
  <c r="S56" i="9"/>
  <c r="S44" i="9"/>
  <c r="S24" i="9"/>
  <c r="S14" i="9"/>
  <c r="S13" i="9"/>
  <c r="S92" i="9"/>
  <c r="S137" i="9"/>
  <c r="S106" i="9"/>
  <c r="S90" i="9"/>
  <c r="S89" i="9"/>
  <c r="S88" i="9"/>
  <c r="S80" i="9"/>
  <c r="S73" i="9"/>
  <c r="S63" i="9"/>
  <c r="S62" i="9"/>
  <c r="S61" i="9"/>
  <c r="S52" i="9"/>
  <c r="S51" i="9"/>
  <c r="S42" i="9"/>
  <c r="S27" i="9"/>
  <c r="S16" i="9"/>
  <c r="S132" i="9"/>
  <c r="S83" i="9"/>
  <c r="S146" i="9"/>
  <c r="S140" i="9"/>
  <c r="S126" i="9"/>
  <c r="S121" i="9"/>
  <c r="S115" i="9"/>
  <c r="S109" i="9"/>
  <c r="S96" i="9"/>
  <c r="S95" i="9"/>
  <c r="S91" i="9"/>
  <c r="S85" i="9"/>
  <c r="S77" i="9"/>
  <c r="S70" i="9"/>
  <c r="S69" i="9"/>
  <c r="S64" i="9"/>
  <c r="S59" i="9"/>
  <c r="S53" i="9"/>
  <c r="S33" i="9"/>
  <c r="S28" i="9"/>
  <c r="S15" i="9"/>
  <c r="S9" i="9"/>
  <c r="S4" i="9"/>
  <c r="V12" i="9" s="1"/>
  <c r="S134" i="9"/>
  <c r="S133" i="9"/>
  <c r="S128" i="9"/>
  <c r="S117" i="9"/>
  <c r="S103" i="9"/>
  <c r="S102" i="9"/>
  <c r="S98" i="9"/>
  <c r="S87" i="9"/>
  <c r="S79" i="9"/>
  <c r="S72" i="9"/>
  <c r="S66" i="9"/>
  <c r="S47" i="9"/>
  <c r="S46" i="9"/>
  <c r="S41" i="9"/>
  <c r="S40" i="9"/>
  <c r="S36" i="9"/>
  <c r="S34" i="9"/>
  <c r="S30" i="9"/>
  <c r="S23" i="9"/>
  <c r="S20" i="9"/>
  <c r="S17" i="9"/>
  <c r="S10" i="9"/>
  <c r="S144" i="9"/>
  <c r="S138" i="9"/>
  <c r="S142" i="9"/>
  <c r="S141" i="9"/>
  <c r="S136" i="9"/>
  <c r="S130" i="9"/>
  <c r="S123" i="9"/>
  <c r="S122" i="9"/>
  <c r="S111" i="9"/>
  <c r="S110" i="9"/>
  <c r="S105" i="9"/>
  <c r="S100" i="9"/>
  <c r="S94" i="9"/>
  <c r="S81" i="9"/>
  <c r="S74" i="9"/>
  <c r="S68" i="9"/>
  <c r="S55" i="9"/>
  <c r="S54" i="9"/>
  <c r="S49" i="9"/>
  <c r="S43" i="9"/>
  <c r="S38" i="9"/>
  <c r="S31" i="9"/>
  <c r="S25" i="9"/>
  <c r="S21" i="9"/>
  <c r="S19" i="9"/>
  <c r="S11" i="9"/>
  <c r="S5" i="9"/>
  <c r="S28" i="8"/>
  <c r="S35" i="8"/>
  <c r="S26" i="8"/>
  <c r="S20" i="8"/>
  <c r="S18" i="8"/>
  <c r="S17" i="8"/>
  <c r="S10" i="8"/>
  <c r="S117" i="8"/>
  <c r="S113" i="8"/>
  <c r="S69" i="8"/>
  <c r="S48" i="8"/>
  <c r="S42" i="8"/>
  <c r="S77" i="8"/>
  <c r="S70" i="8"/>
  <c r="S62" i="8"/>
  <c r="S52" i="8"/>
  <c r="S104" i="8"/>
  <c r="S22" i="8"/>
  <c r="S14" i="8"/>
  <c r="S134" i="8"/>
  <c r="S130" i="8"/>
  <c r="S126" i="8"/>
  <c r="S122" i="8"/>
  <c r="S102" i="8"/>
  <c r="S99" i="8"/>
  <c r="S95" i="8"/>
  <c r="S91" i="8"/>
  <c r="S87" i="8"/>
  <c r="S83" i="8"/>
  <c r="S79" i="8"/>
  <c r="S73" i="8"/>
  <c r="S63" i="8"/>
  <c r="S55" i="8"/>
  <c r="S50" i="8"/>
  <c r="S44" i="8"/>
  <c r="S112" i="8"/>
  <c r="S109" i="8"/>
  <c r="S105" i="8"/>
  <c r="S81" i="8"/>
  <c r="S75" i="8"/>
  <c r="S71" i="8"/>
  <c r="S66" i="8"/>
  <c r="S58" i="8"/>
  <c r="S46" i="8"/>
  <c r="S43" i="8"/>
  <c r="S39" i="8"/>
  <c r="S36" i="8"/>
  <c r="S29" i="8"/>
  <c r="S24" i="8"/>
  <c r="S8" i="8"/>
  <c r="S115" i="8"/>
  <c r="S78" i="8"/>
  <c r="S68" i="8"/>
  <c r="S64" i="8"/>
  <c r="S60" i="8"/>
  <c r="S56" i="8"/>
  <c r="S49" i="8"/>
  <c r="S41" i="8"/>
  <c r="S32" i="8"/>
  <c r="S25" i="8"/>
  <c r="S4" i="8"/>
  <c r="S21" i="8"/>
  <c r="S13" i="8"/>
  <c r="S7" i="8"/>
  <c r="S135" i="8"/>
  <c r="S131" i="8"/>
  <c r="S127" i="8"/>
  <c r="S123" i="8"/>
  <c r="S119" i="8"/>
  <c r="S114" i="8"/>
  <c r="S110" i="8"/>
  <c r="S106" i="8"/>
  <c r="S100" i="8"/>
  <c r="S96" i="8"/>
  <c r="S92" i="8"/>
  <c r="S88" i="8"/>
  <c r="S84" i="8"/>
  <c r="S80" i="8"/>
  <c r="S72" i="8"/>
  <c r="S65" i="8"/>
  <c r="S57" i="8"/>
  <c r="S51" i="8"/>
  <c r="S37" i="8"/>
  <c r="S30" i="8"/>
  <c r="S27" i="8"/>
  <c r="S23" i="8"/>
  <c r="S19" i="8"/>
  <c r="S15" i="8"/>
  <c r="S9" i="8"/>
  <c r="S136" i="8"/>
  <c r="S132" i="8"/>
  <c r="S116" i="8"/>
  <c r="S107" i="8"/>
  <c r="S101" i="8"/>
  <c r="S89" i="8"/>
  <c r="S85" i="8"/>
  <c r="S53" i="8"/>
  <c r="S45" i="8"/>
  <c r="S38" i="8"/>
  <c r="S16" i="8"/>
  <c r="S128" i="8"/>
  <c r="S124" i="8"/>
  <c r="S120" i="8"/>
  <c r="S97" i="8"/>
  <c r="S93" i="8"/>
  <c r="S74" i="8"/>
  <c r="S67" i="8"/>
  <c r="S59" i="8"/>
  <c r="S31" i="8"/>
  <c r="S12" i="8"/>
  <c r="S11" i="8"/>
  <c r="S6" i="8"/>
  <c r="S5" i="8"/>
  <c r="S137" i="8"/>
  <c r="S133" i="8"/>
  <c r="S129" i="8"/>
  <c r="S125" i="8"/>
  <c r="S121" i="8"/>
  <c r="S118" i="8"/>
  <c r="S111" i="8"/>
  <c r="S108" i="8"/>
  <c r="S103" i="8"/>
  <c r="S98" i="8"/>
  <c r="S94" i="8"/>
  <c r="S90" i="8"/>
  <c r="S86" i="8"/>
  <c r="S82" i="8"/>
  <c r="S76" i="8"/>
  <c r="S61" i="8"/>
  <c r="S54" i="8"/>
  <c r="S47" i="8"/>
  <c r="S40" i="8"/>
  <c r="S33" i="8"/>
  <c r="S141" i="7"/>
  <c r="S114" i="7"/>
  <c r="S82" i="7"/>
  <c r="S67" i="7"/>
  <c r="S51" i="7"/>
  <c r="S112" i="7"/>
  <c r="S159" i="7"/>
  <c r="S151" i="7"/>
  <c r="S145" i="7"/>
  <c r="S138" i="7"/>
  <c r="S163" i="7"/>
  <c r="S130" i="7"/>
  <c r="S122" i="7"/>
  <c r="S92" i="7"/>
  <c r="S88" i="7"/>
  <c r="S85" i="7"/>
  <c r="S74" i="7"/>
  <c r="S59" i="7"/>
  <c r="S29" i="7"/>
  <c r="S24" i="7"/>
  <c r="S20" i="7"/>
  <c r="V9" i="7" s="1"/>
  <c r="S8" i="7"/>
  <c r="S167" i="7"/>
  <c r="S129" i="7"/>
  <c r="S128" i="7"/>
  <c r="S106" i="7"/>
  <c r="S98" i="7"/>
  <c r="S84" i="7"/>
  <c r="S70" i="7"/>
  <c r="S57" i="7"/>
  <c r="S44" i="7"/>
  <c r="S42" i="7"/>
  <c r="S39" i="7"/>
  <c r="S31" i="7"/>
  <c r="S27" i="7"/>
  <c r="S22" i="7"/>
  <c r="S12" i="7"/>
  <c r="S155" i="7"/>
  <c r="S152" i="7"/>
  <c r="S132" i="7"/>
  <c r="S105" i="7"/>
  <c r="S104" i="7"/>
  <c r="S76" i="7"/>
  <c r="S69" i="7"/>
  <c r="S61" i="7"/>
  <c r="S53" i="7"/>
  <c r="S46" i="7"/>
  <c r="S38" i="7"/>
  <c r="S14" i="7"/>
  <c r="S108" i="7"/>
  <c r="S54" i="7"/>
  <c r="S4" i="7"/>
  <c r="S158" i="7"/>
  <c r="S157" i="7"/>
  <c r="S144" i="7"/>
  <c r="S143" i="7"/>
  <c r="S134" i="7"/>
  <c r="S131" i="7"/>
  <c r="S124" i="7"/>
  <c r="S121" i="7"/>
  <c r="S120" i="7"/>
  <c r="S110" i="7"/>
  <c r="S107" i="7"/>
  <c r="S100" i="7"/>
  <c r="S97" i="7"/>
  <c r="S96" i="7"/>
  <c r="S78" i="7"/>
  <c r="S75" i="7"/>
  <c r="S63" i="7"/>
  <c r="S60" i="7"/>
  <c r="S48" i="7"/>
  <c r="S45" i="7"/>
  <c r="S33" i="7"/>
  <c r="S30" i="7"/>
  <c r="S10" i="7"/>
  <c r="S25" i="7"/>
  <c r="S169" i="7"/>
  <c r="S160" i="7"/>
  <c r="S146" i="7"/>
  <c r="S126" i="7"/>
  <c r="S123" i="7"/>
  <c r="S116" i="7"/>
  <c r="S113" i="7"/>
  <c r="S102" i="7"/>
  <c r="S99" i="7"/>
  <c r="S91" i="7"/>
  <c r="S90" i="7"/>
  <c r="S80" i="7"/>
  <c r="S77" i="7"/>
  <c r="S65" i="7"/>
  <c r="S62" i="7"/>
  <c r="S47" i="7"/>
  <c r="S35" i="7"/>
  <c r="S32" i="7"/>
  <c r="S18" i="7"/>
  <c r="S11" i="7"/>
  <c r="S150" i="7"/>
  <c r="S149" i="7"/>
  <c r="S137" i="7"/>
  <c r="S136" i="7"/>
  <c r="S118" i="7"/>
  <c r="S115" i="7"/>
  <c r="S93" i="7"/>
  <c r="S86" i="7"/>
  <c r="S83" i="7"/>
  <c r="S71" i="7"/>
  <c r="S68" i="7"/>
  <c r="S55" i="7"/>
  <c r="S52" i="7"/>
  <c r="S40" i="7"/>
  <c r="S37" i="7"/>
  <c r="S19" i="7"/>
  <c r="S43" i="6"/>
  <c r="S22" i="6"/>
  <c r="S7" i="6"/>
  <c r="S51" i="6"/>
  <c r="S93" i="6"/>
  <c r="S80" i="6"/>
  <c r="S46" i="6"/>
  <c r="S101" i="6"/>
  <c r="S33" i="6"/>
  <c r="S18" i="6"/>
  <c r="S14" i="6"/>
  <c r="S152" i="6"/>
  <c r="S130" i="6"/>
  <c r="S126" i="6"/>
  <c r="S107" i="6"/>
  <c r="S85" i="6"/>
  <c r="S78" i="6"/>
  <c r="S71" i="6"/>
  <c r="S63" i="6"/>
  <c r="S59" i="6"/>
  <c r="S52" i="6"/>
  <c r="S29" i="6"/>
  <c r="S27" i="6"/>
  <c r="S74" i="6"/>
  <c r="S39" i="6"/>
  <c r="S24" i="6"/>
  <c r="S160" i="6"/>
  <c r="S156" i="6"/>
  <c r="S154" i="6"/>
  <c r="S148" i="6"/>
  <c r="S137" i="6"/>
  <c r="S136" i="6"/>
  <c r="S132" i="6"/>
  <c r="S122" i="6"/>
  <c r="S114" i="6"/>
  <c r="S112" i="6"/>
  <c r="S97" i="6"/>
  <c r="S76" i="6"/>
  <c r="S67" i="6"/>
  <c r="S65" i="6"/>
  <c r="S55" i="6"/>
  <c r="S41" i="6"/>
  <c r="S31" i="6"/>
  <c r="S20" i="6"/>
  <c r="S16" i="6"/>
  <c r="S10" i="6"/>
  <c r="S144" i="6"/>
  <c r="S118" i="6"/>
  <c r="S99" i="6"/>
  <c r="S95" i="6"/>
  <c r="S89" i="6"/>
  <c r="S69" i="6"/>
  <c r="S53" i="6"/>
  <c r="S44" i="6"/>
  <c r="S37" i="6"/>
  <c r="S34" i="6"/>
  <c r="S23" i="6"/>
  <c r="S12" i="6"/>
  <c r="S8" i="6"/>
  <c r="S105" i="6"/>
  <c r="S91" i="6"/>
  <c r="S87" i="6"/>
  <c r="S82" i="6"/>
  <c r="S61" i="6"/>
  <c r="S40" i="6"/>
  <c r="S26" i="6"/>
  <c r="S15" i="6"/>
  <c r="S60" i="6"/>
  <c r="S4" i="6"/>
  <c r="S128" i="6"/>
  <c r="S124" i="6"/>
  <c r="S113" i="6"/>
  <c r="S103" i="6"/>
  <c r="S98" i="6"/>
  <c r="S90" i="6"/>
  <c r="S83" i="6"/>
  <c r="S75" i="6"/>
  <c r="S68" i="6"/>
  <c r="S56" i="6"/>
  <c r="S54" i="6"/>
  <c r="S48" i="6"/>
  <c r="S35" i="6"/>
  <c r="S28" i="6"/>
  <c r="S25" i="6"/>
  <c r="S17" i="6"/>
  <c r="S9" i="6"/>
  <c r="S129" i="6"/>
  <c r="S120" i="6"/>
  <c r="S106" i="6"/>
  <c r="S64" i="6"/>
  <c r="S49" i="6"/>
  <c r="S42" i="6"/>
  <c r="S36" i="6"/>
  <c r="S30" i="6"/>
  <c r="S19" i="6"/>
  <c r="S11" i="6"/>
  <c r="S146" i="6"/>
  <c r="S141" i="6"/>
  <c r="S164" i="6"/>
  <c r="S139" i="6"/>
  <c r="S134" i="6"/>
  <c r="S116" i="6"/>
  <c r="S110" i="6"/>
  <c r="S102" i="6"/>
  <c r="S94" i="6"/>
  <c r="S86" i="6"/>
  <c r="S79" i="6"/>
  <c r="S72" i="6"/>
  <c r="S57" i="6"/>
  <c r="S50" i="6"/>
  <c r="S38" i="6"/>
  <c r="S32" i="6"/>
  <c r="S21" i="6"/>
  <c r="S13" i="6"/>
  <c r="S5" i="6"/>
  <c r="S24" i="5"/>
  <c r="S22" i="5"/>
  <c r="S18" i="5"/>
  <c r="S17" i="5"/>
  <c r="S137" i="5"/>
  <c r="S75" i="5"/>
  <c r="S27" i="5"/>
  <c r="S35" i="5"/>
  <c r="S31" i="5"/>
  <c r="S125" i="5"/>
  <c r="S113" i="5"/>
  <c r="S41" i="5"/>
  <c r="S136" i="5"/>
  <c r="S133" i="5"/>
  <c r="S102" i="5"/>
  <c r="S68" i="5"/>
  <c r="S56" i="5"/>
  <c r="S81" i="5"/>
  <c r="S139" i="5"/>
  <c r="S135" i="5"/>
  <c r="S129" i="5"/>
  <c r="S128" i="5"/>
  <c r="S117" i="5"/>
  <c r="S110" i="5"/>
  <c r="S99" i="5"/>
  <c r="S88" i="5"/>
  <c r="S73" i="5"/>
  <c r="S60" i="5"/>
  <c r="S58" i="5"/>
  <c r="S48" i="5"/>
  <c r="S46" i="5"/>
  <c r="S33" i="5"/>
  <c r="S29" i="5"/>
  <c r="S10" i="5"/>
  <c r="S8" i="5"/>
  <c r="S64" i="5"/>
  <c r="S131" i="5"/>
  <c r="S127" i="5"/>
  <c r="S121" i="5"/>
  <c r="S120" i="5"/>
  <c r="S119" i="5"/>
  <c r="S108" i="5"/>
  <c r="S98" i="5"/>
  <c r="S90" i="5"/>
  <c r="S50" i="5"/>
  <c r="S25" i="5"/>
  <c r="S14" i="5"/>
  <c r="S12" i="5"/>
  <c r="S11" i="5"/>
  <c r="S123" i="5"/>
  <c r="S104" i="5"/>
  <c r="S94" i="5"/>
  <c r="S93" i="5"/>
  <c r="S92" i="5"/>
  <c r="S83" i="5"/>
  <c r="S66" i="5"/>
  <c r="S54" i="5"/>
  <c r="S52" i="5"/>
  <c r="S43" i="5"/>
  <c r="S16" i="5"/>
  <c r="S6" i="5"/>
  <c r="S89" i="4"/>
  <c r="S64" i="4"/>
  <c r="S52" i="4"/>
  <c r="S22" i="4"/>
  <c r="S95" i="4"/>
  <c r="S93" i="4"/>
  <c r="S68" i="4"/>
  <c r="S37" i="4"/>
  <c r="S110" i="4"/>
  <c r="S43" i="4"/>
  <c r="S16" i="4"/>
  <c r="S66" i="4"/>
  <c r="S47" i="4"/>
  <c r="S97" i="4"/>
  <c r="S56" i="4"/>
  <c r="S31" i="4"/>
  <c r="S14" i="4"/>
  <c r="S104" i="4"/>
  <c r="S100" i="4"/>
  <c r="S84" i="4"/>
  <c r="S83" i="4"/>
  <c r="S71" i="4"/>
  <c r="S62" i="4"/>
  <c r="S58" i="4"/>
  <c r="S35" i="4"/>
  <c r="S33" i="4"/>
  <c r="S18" i="4"/>
  <c r="S17" i="4"/>
  <c r="S79" i="4"/>
  <c r="S54" i="4"/>
  <c r="S70" i="4"/>
  <c r="S50" i="4"/>
  <c r="S11" i="4"/>
  <c r="S7" i="4"/>
  <c r="S108" i="4"/>
  <c r="S106" i="4"/>
  <c r="S87" i="4"/>
  <c r="S85" i="4"/>
  <c r="S74" i="4"/>
  <c r="S72" i="4"/>
  <c r="S63" i="4"/>
  <c r="S39" i="4"/>
  <c r="S38" i="4"/>
  <c r="S30" i="4"/>
  <c r="S28" i="4"/>
  <c r="S27" i="4"/>
  <c r="S23" i="4"/>
  <c r="S105" i="4"/>
  <c r="S125" i="4"/>
  <c r="S121" i="4"/>
  <c r="S116" i="4"/>
  <c r="S113" i="4"/>
  <c r="S92" i="4"/>
  <c r="S86" i="4"/>
  <c r="S77" i="4"/>
  <c r="S40" i="4"/>
  <c r="S32" i="4"/>
  <c r="S109" i="4"/>
  <c r="S103" i="4"/>
  <c r="S102" i="4"/>
  <c r="S99" i="4"/>
  <c r="S98" i="4"/>
  <c r="S94" i="4"/>
  <c r="S88" i="4"/>
  <c r="S80" i="4"/>
  <c r="S75" i="4"/>
  <c r="S67" i="4"/>
  <c r="S53" i="4"/>
  <c r="S46" i="4"/>
  <c r="S41" i="4"/>
  <c r="S34" i="4"/>
  <c r="S29" i="4"/>
  <c r="S25" i="4"/>
  <c r="S24" i="4"/>
  <c r="S13" i="4"/>
  <c r="S9" i="4"/>
  <c r="S101" i="4"/>
  <c r="S57" i="4"/>
  <c r="S124" i="4"/>
  <c r="S120" i="4"/>
  <c r="S117" i="4"/>
  <c r="S112" i="4"/>
  <c r="S107" i="4"/>
  <c r="S91" i="4"/>
  <c r="S78" i="4"/>
  <c r="S73" i="4"/>
  <c r="S65" i="4"/>
  <c r="S59" i="4"/>
  <c r="S51" i="4"/>
  <c r="S45" i="4"/>
  <c r="S12" i="4"/>
  <c r="S4" i="4"/>
  <c r="S127" i="4"/>
  <c r="S126" i="4"/>
  <c r="S123" i="4"/>
  <c r="S122" i="4"/>
  <c r="S119" i="4"/>
  <c r="S118" i="4"/>
  <c r="S115" i="4"/>
  <c r="S114" i="4"/>
  <c r="S111" i="4"/>
  <c r="S96" i="4"/>
  <c r="S90" i="4"/>
  <c r="S82" i="4"/>
  <c r="S76" i="4"/>
  <c r="S69" i="4"/>
  <c r="S61" i="4"/>
  <c r="S60" i="4"/>
  <c r="S55" i="4"/>
  <c r="S48" i="4"/>
  <c r="S42" i="4"/>
  <c r="S36" i="4"/>
  <c r="S26" i="4"/>
  <c r="S21" i="4"/>
  <c r="S15" i="4"/>
  <c r="S10" i="4"/>
  <c r="S5" i="4"/>
  <c r="S20" i="4"/>
  <c r="S19" i="4"/>
  <c r="S8" i="4"/>
  <c r="S65" i="3"/>
  <c r="S31" i="3"/>
  <c r="S16" i="3"/>
  <c r="S73" i="3"/>
  <c r="S71" i="3"/>
  <c r="S69" i="3"/>
  <c r="S43" i="3"/>
  <c r="S33" i="3"/>
  <c r="S32" i="3"/>
  <c r="S30" i="3"/>
  <c r="S18" i="3"/>
  <c r="S17" i="3"/>
  <c r="S60" i="3"/>
  <c r="S49" i="3"/>
  <c r="S94" i="3"/>
  <c r="S93" i="3"/>
  <c r="S89" i="3"/>
  <c r="S82" i="3"/>
  <c r="S78" i="3"/>
  <c r="S74" i="3"/>
  <c r="S62" i="3"/>
  <c r="S61" i="3"/>
  <c r="S56" i="3"/>
  <c r="S52" i="3"/>
  <c r="S22" i="3"/>
  <c r="S10" i="3"/>
  <c r="S9" i="3"/>
  <c r="S6" i="3"/>
  <c r="S67" i="3"/>
  <c r="S66" i="3"/>
  <c r="S37" i="3"/>
  <c r="S35" i="3"/>
  <c r="S28" i="3"/>
  <c r="S27" i="3"/>
  <c r="S24" i="3"/>
  <c r="S106" i="3"/>
  <c r="S103" i="3"/>
  <c r="S96" i="3"/>
  <c r="S45" i="3"/>
  <c r="S44" i="3"/>
  <c r="S39" i="3"/>
  <c r="S14" i="3"/>
  <c r="S12" i="3"/>
  <c r="S104" i="3"/>
  <c r="S100" i="3"/>
  <c r="S99" i="3"/>
  <c r="S97" i="3"/>
  <c r="S90" i="3"/>
  <c r="S86" i="3"/>
  <c r="S83" i="3"/>
  <c r="S79" i="3"/>
  <c r="S75" i="3"/>
  <c r="S68" i="3"/>
  <c r="S57" i="3"/>
  <c r="S53" i="3"/>
  <c r="S50" i="3"/>
  <c r="S46" i="3"/>
  <c r="S40" i="3"/>
  <c r="S34" i="3"/>
  <c r="S29" i="3"/>
  <c r="S23" i="3"/>
  <c r="S19" i="3"/>
  <c r="S11" i="3"/>
  <c r="S4" i="3"/>
  <c r="S105" i="3"/>
  <c r="S101" i="3"/>
  <c r="S95" i="3"/>
  <c r="S91" i="3"/>
  <c r="S87" i="3"/>
  <c r="S84" i="3"/>
  <c r="S80" i="3"/>
  <c r="S76" i="3"/>
  <c r="S70" i="3"/>
  <c r="S63" i="3"/>
  <c r="S58" i="3"/>
  <c r="S54" i="3"/>
  <c r="S51" i="3"/>
  <c r="S47" i="3"/>
  <c r="S41" i="3"/>
  <c r="S36" i="3"/>
  <c r="S25" i="3"/>
  <c r="S20" i="3"/>
  <c r="S13" i="3"/>
  <c r="S5" i="3"/>
  <c r="S102" i="3"/>
  <c r="S98" i="3"/>
  <c r="S92" i="3"/>
  <c r="S88" i="3"/>
  <c r="S85" i="3"/>
  <c r="S81" i="3"/>
  <c r="S77" i="3"/>
  <c r="S72" i="3"/>
  <c r="S64" i="3"/>
  <c r="S59" i="3"/>
  <c r="S55" i="3"/>
  <c r="S48" i="3"/>
  <c r="S42" i="3"/>
  <c r="S38" i="3"/>
  <c r="S26" i="3"/>
  <c r="S21" i="3"/>
  <c r="S15" i="3"/>
  <c r="S7" i="3"/>
  <c r="S48" i="2"/>
  <c r="S39" i="2"/>
  <c r="S35" i="2"/>
  <c r="S62" i="2"/>
  <c r="S54" i="2"/>
  <c r="S80" i="2"/>
  <c r="S29" i="2"/>
  <c r="S18" i="2"/>
  <c r="S104" i="2"/>
  <c r="S100" i="2"/>
  <c r="S96" i="2"/>
  <c r="S92" i="2"/>
  <c r="S88" i="2"/>
  <c r="S101" i="2"/>
  <c r="S93" i="2"/>
  <c r="S89" i="2"/>
  <c r="S41" i="2"/>
  <c r="S27" i="2"/>
  <c r="S10" i="2"/>
  <c r="S82" i="2"/>
  <c r="S77" i="2"/>
  <c r="S69" i="2"/>
  <c r="S63" i="2"/>
  <c r="S52" i="2"/>
  <c r="S50" i="2"/>
  <c r="S33" i="2"/>
  <c r="S16" i="2"/>
  <c r="S13" i="2"/>
  <c r="S49" i="2"/>
  <c r="S83" i="2"/>
  <c r="S73" i="2"/>
  <c r="S71" i="2"/>
  <c r="S65" i="2"/>
  <c r="S64" i="2"/>
  <c r="S58" i="2"/>
  <c r="S86" i="2"/>
  <c r="S84" i="2"/>
  <c r="S75" i="2"/>
  <c r="S67" i="2"/>
  <c r="S60" i="2"/>
  <c r="S46" i="2"/>
  <c r="S38" i="2"/>
  <c r="S37" i="2"/>
  <c r="S21" i="2"/>
  <c r="S19" i="2"/>
  <c r="S105" i="2"/>
  <c r="S97" i="2"/>
  <c r="S70" i="2"/>
  <c r="S4" i="2"/>
  <c r="S85" i="2"/>
  <c r="S72" i="2"/>
  <c r="S57" i="2"/>
  <c r="S51" i="2"/>
  <c r="S45" i="2"/>
  <c r="S31" i="2"/>
  <c r="S26" i="2"/>
  <c r="S14" i="2"/>
  <c r="S107" i="2"/>
  <c r="S106" i="2"/>
  <c r="S103" i="2"/>
  <c r="S102" i="2"/>
  <c r="S99" i="2"/>
  <c r="S98" i="2"/>
  <c r="S95" i="2"/>
  <c r="S94" i="2"/>
  <c r="S91" i="2"/>
  <c r="S90" i="2"/>
  <c r="S87" i="2"/>
  <c r="S79" i="2"/>
  <c r="S78" i="2"/>
  <c r="S74" i="2"/>
  <c r="S66" i="2"/>
  <c r="S59" i="2"/>
  <c r="S53" i="2"/>
  <c r="S47" i="2"/>
  <c r="S42" i="2"/>
  <c r="S34" i="2"/>
  <c r="S28" i="2"/>
  <c r="S22" i="2"/>
  <c r="S17" i="2"/>
  <c r="S11" i="2"/>
  <c r="S9" i="2"/>
  <c r="S5" i="2"/>
  <c r="S56" i="2"/>
  <c r="S44" i="2"/>
  <c r="S40" i="2"/>
  <c r="S32" i="2"/>
  <c r="S25" i="2"/>
  <c r="S20" i="2"/>
  <c r="S15" i="2"/>
  <c r="S8" i="2"/>
  <c r="S81" i="2"/>
  <c r="S76" i="2"/>
  <c r="S68" i="2"/>
  <c r="S61" i="2"/>
  <c r="S55" i="2"/>
  <c r="S43" i="2"/>
  <c r="S36" i="2"/>
  <c r="S30" i="2"/>
  <c r="S24" i="2"/>
  <c r="S6" i="2"/>
  <c r="S14" i="1"/>
  <c r="S78" i="1"/>
  <c r="S57" i="1"/>
  <c r="S118" i="1"/>
  <c r="S114" i="1"/>
  <c r="S61" i="1"/>
  <c r="S56" i="1"/>
  <c r="S41" i="1"/>
  <c r="S40" i="1"/>
  <c r="S22" i="1"/>
  <c r="S13" i="1"/>
  <c r="S110" i="1"/>
  <c r="S83" i="1"/>
  <c r="S120" i="1"/>
  <c r="S106" i="1"/>
  <c r="S100" i="1"/>
  <c r="S93" i="1"/>
  <c r="S91" i="1"/>
  <c r="S76" i="1"/>
  <c r="S68" i="1"/>
  <c r="S60" i="1"/>
  <c r="S53" i="1"/>
  <c r="S37" i="1"/>
  <c r="S29" i="1"/>
  <c r="S20" i="1"/>
  <c r="S19" i="1"/>
  <c r="S10" i="1"/>
  <c r="S5" i="1"/>
  <c r="S116" i="1"/>
  <c r="S112" i="1"/>
  <c r="S102" i="1"/>
  <c r="S81" i="1"/>
  <c r="S70" i="1"/>
  <c r="S63" i="1"/>
  <c r="S59" i="1"/>
  <c r="S51" i="1"/>
  <c r="S24" i="1"/>
  <c r="S16" i="1"/>
  <c r="S73" i="1"/>
  <c r="S98" i="1"/>
  <c r="S96" i="1"/>
  <c r="S87" i="1"/>
  <c r="S85" i="1"/>
  <c r="S82" i="1"/>
  <c r="S74" i="1"/>
  <c r="S72" i="1"/>
  <c r="S66" i="1"/>
  <c r="S65" i="1"/>
  <c r="S55" i="1"/>
  <c r="S47" i="1"/>
  <c r="S43" i="1"/>
  <c r="S39" i="1"/>
  <c r="S35" i="1"/>
  <c r="S31" i="1"/>
  <c r="S25" i="1"/>
  <c r="S12" i="1"/>
  <c r="S8" i="1"/>
  <c r="S121" i="1"/>
  <c r="S113" i="1"/>
  <c r="S107" i="1"/>
  <c r="S99" i="1"/>
  <c r="S94" i="1"/>
  <c r="S89" i="1"/>
  <c r="S88" i="1"/>
  <c r="S79" i="1"/>
  <c r="S71" i="1"/>
  <c r="S58" i="1"/>
  <c r="S54" i="1"/>
  <c r="S46" i="1"/>
  <c r="S45" i="1"/>
  <c r="S38" i="1"/>
  <c r="S33" i="1"/>
  <c r="S32" i="1"/>
  <c r="S27" i="1"/>
  <c r="S26" i="1"/>
  <c r="S23" i="1"/>
  <c r="S11" i="1"/>
  <c r="S103" i="1"/>
  <c r="S48" i="1"/>
  <c r="S42" i="1"/>
  <c r="S117" i="1"/>
  <c r="S109" i="1"/>
  <c r="S108" i="1"/>
  <c r="S95" i="1"/>
  <c r="S90" i="1"/>
  <c r="S84" i="1"/>
  <c r="S80" i="1"/>
  <c r="S75" i="1"/>
  <c r="S67" i="1"/>
  <c r="S62" i="1"/>
  <c r="S44" i="1"/>
  <c r="S34" i="1"/>
  <c r="S28" i="1"/>
  <c r="S15" i="1"/>
  <c r="S7" i="1"/>
  <c r="S115" i="1"/>
  <c r="S52" i="1"/>
  <c r="S4" i="1"/>
  <c r="S119" i="1"/>
  <c r="S111" i="1"/>
  <c r="S105" i="1"/>
  <c r="S104" i="1"/>
  <c r="S101" i="1"/>
  <c r="S97" i="1"/>
  <c r="S92" i="1"/>
  <c r="S86" i="1"/>
  <c r="S77" i="1"/>
  <c r="S69" i="1"/>
  <c r="S64" i="1"/>
  <c r="S50" i="1"/>
  <c r="S49" i="1"/>
  <c r="S36" i="1"/>
  <c r="S30" i="1"/>
  <c r="S21" i="1"/>
  <c r="S18" i="1"/>
  <c r="S17" i="1"/>
  <c r="S9" i="1"/>
  <c r="S111" i="5"/>
  <c r="S82" i="5"/>
  <c r="S65" i="5"/>
  <c r="S59" i="5"/>
  <c r="S53" i="5"/>
  <c r="S47" i="5"/>
  <c r="S42" i="5"/>
  <c r="S30" i="5"/>
  <c r="S23" i="5"/>
  <c r="S116" i="5"/>
  <c r="S115" i="5"/>
  <c r="S95" i="5"/>
  <c r="S89" i="5"/>
  <c r="S78" i="5"/>
  <c r="S77" i="5"/>
  <c r="S72" i="5"/>
  <c r="S71" i="5"/>
  <c r="S67" i="5"/>
  <c r="S61" i="5"/>
  <c r="S55" i="5"/>
  <c r="S49" i="5"/>
  <c r="S44" i="5"/>
  <c r="S38" i="5"/>
  <c r="S37" i="5"/>
  <c r="S32" i="5"/>
  <c r="S5" i="5"/>
  <c r="S87" i="5"/>
  <c r="S4" i="5"/>
  <c r="S132" i="5"/>
  <c r="S124" i="5"/>
  <c r="S118" i="5"/>
  <c r="S112" i="5"/>
  <c r="S107" i="5"/>
  <c r="S106" i="5"/>
  <c r="S101" i="5"/>
  <c r="S100" i="5"/>
  <c r="S91" i="5"/>
  <c r="S74" i="5"/>
  <c r="S69" i="5"/>
  <c r="S57" i="5"/>
  <c r="S51" i="5"/>
  <c r="S45" i="5"/>
  <c r="S34" i="5"/>
  <c r="S26" i="5"/>
  <c r="S21" i="5"/>
  <c r="S20" i="5"/>
  <c r="S19" i="5"/>
  <c r="S13" i="5"/>
  <c r="S7" i="5"/>
  <c r="S105" i="5"/>
  <c r="S114" i="5"/>
  <c r="S109" i="5"/>
  <c r="S103" i="5"/>
  <c r="S97" i="5"/>
  <c r="S96" i="5"/>
  <c r="S80" i="5"/>
  <c r="S79" i="5"/>
  <c r="S76" i="5"/>
  <c r="S70" i="5"/>
  <c r="S63" i="5"/>
  <c r="S62" i="5"/>
  <c r="S40" i="5"/>
  <c r="S39" i="5"/>
  <c r="S36" i="5"/>
  <c r="S28" i="5"/>
  <c r="S15" i="5"/>
  <c r="S9" i="5"/>
  <c r="S138" i="5"/>
  <c r="S130" i="5"/>
  <c r="S122" i="5"/>
  <c r="S134" i="5"/>
  <c r="S126" i="5"/>
  <c r="S151" i="6"/>
  <c r="S158" i="6"/>
  <c r="S162" i="6"/>
  <c r="S150" i="6"/>
  <c r="S159" i="6"/>
  <c r="S143" i="6"/>
  <c r="S161" i="6"/>
  <c r="S153" i="6"/>
  <c r="S145" i="6"/>
  <c r="S138" i="6"/>
  <c r="S131" i="6"/>
  <c r="S123" i="6"/>
  <c r="S115" i="6"/>
  <c r="S108" i="6"/>
  <c r="S100" i="6"/>
  <c r="S92" i="6"/>
  <c r="S84" i="6"/>
  <c r="S77" i="6"/>
  <c r="S70" i="6"/>
  <c r="S62" i="6"/>
  <c r="S121" i="6"/>
  <c r="S163" i="6"/>
  <c r="S155" i="6"/>
  <c r="S147" i="6"/>
  <c r="S140" i="6"/>
  <c r="S133" i="6"/>
  <c r="S125" i="6"/>
  <c r="S117" i="6"/>
  <c r="S109" i="6"/>
  <c r="S45" i="6"/>
  <c r="S165" i="6"/>
  <c r="S157" i="6"/>
  <c r="S149" i="6"/>
  <c r="S142" i="6"/>
  <c r="S135" i="6"/>
  <c r="S127" i="6"/>
  <c r="S119" i="6"/>
  <c r="S111" i="6"/>
  <c r="S104" i="6"/>
  <c r="S96" i="6"/>
  <c r="S88" i="6"/>
  <c r="S81" i="6"/>
  <c r="S73" i="6"/>
  <c r="S66" i="6"/>
  <c r="S58" i="6"/>
  <c r="S47" i="6"/>
  <c r="S170" i="7"/>
  <c r="S166" i="7"/>
  <c r="S165" i="7"/>
  <c r="S153" i="7"/>
  <c r="S139" i="7"/>
  <c r="S171" i="7"/>
  <c r="S168" i="7"/>
  <c r="S161" i="7"/>
  <c r="S147" i="7"/>
  <c r="S21" i="7"/>
  <c r="S13" i="7"/>
  <c r="S5" i="7"/>
  <c r="S162" i="7"/>
  <c r="S154" i="7"/>
  <c r="S140" i="7"/>
  <c r="S133" i="7"/>
  <c r="S125" i="7"/>
  <c r="S117" i="7"/>
  <c r="S109" i="7"/>
  <c r="S101" i="7"/>
  <c r="S94" i="7"/>
  <c r="S87" i="7"/>
  <c r="S79" i="7"/>
  <c r="S72" i="7"/>
  <c r="S64" i="7"/>
  <c r="S56" i="7"/>
  <c r="S49" i="7"/>
  <c r="S41" i="7"/>
  <c r="S34" i="7"/>
  <c r="S26" i="7"/>
  <c r="S23" i="7"/>
  <c r="S15" i="7"/>
  <c r="S7" i="7"/>
  <c r="S164" i="7"/>
  <c r="S156" i="7"/>
  <c r="S148" i="7"/>
  <c r="S142" i="7"/>
  <c r="S135" i="7"/>
  <c r="S127" i="7"/>
  <c r="S119" i="7"/>
  <c r="S111" i="7"/>
  <c r="S103" i="7"/>
  <c r="S95" i="7"/>
  <c r="S89" i="7"/>
  <c r="S81" i="7"/>
  <c r="S73" i="7"/>
  <c r="S66" i="7"/>
  <c r="S58" i="7"/>
  <c r="S50" i="7"/>
  <c r="S43" i="7"/>
  <c r="S36" i="7"/>
  <c r="S28" i="7"/>
  <c r="S17" i="7"/>
  <c r="S9" i="7"/>
  <c r="V20" i="9" l="1"/>
  <c r="V16" i="9"/>
  <c r="V17" i="9"/>
  <c r="D45" i="13"/>
  <c r="P13" i="13"/>
  <c r="X19" i="11"/>
  <c r="X11" i="11"/>
  <c r="V7" i="11"/>
  <c r="V8" i="11"/>
  <c r="P10" i="13"/>
  <c r="D47" i="13"/>
  <c r="X15" i="11"/>
  <c r="D43" i="13"/>
  <c r="P42" i="13"/>
  <c r="V17" i="12"/>
  <c r="V16" i="12"/>
  <c r="W20" i="9"/>
  <c r="V9" i="9"/>
  <c r="V8" i="9"/>
  <c r="W17" i="9"/>
  <c r="W9" i="9"/>
  <c r="W16" i="9"/>
  <c r="W8" i="9"/>
  <c r="W13" i="9"/>
  <c r="W12" i="9"/>
  <c r="Y12" i="9" s="1"/>
  <c r="E36" i="13" s="1"/>
  <c r="W21" i="9"/>
  <c r="Y20" i="9" s="1"/>
  <c r="E38" i="13" s="1"/>
  <c r="W12" i="8"/>
  <c r="V21" i="8"/>
  <c r="W9" i="8"/>
  <c r="W8" i="8"/>
  <c r="W16" i="8"/>
  <c r="V20" i="8"/>
  <c r="W17" i="8"/>
  <c r="V17" i="8"/>
  <c r="V9" i="8"/>
  <c r="V16" i="8"/>
  <c r="V8" i="8"/>
  <c r="W21" i="8"/>
  <c r="W20" i="8"/>
  <c r="W13" i="8"/>
  <c r="Y12" i="8" s="1"/>
  <c r="W8" i="7"/>
  <c r="V8" i="7"/>
  <c r="W17" i="7"/>
  <c r="W16" i="7"/>
  <c r="D29" i="13"/>
  <c r="P31" i="13"/>
  <c r="W21" i="7"/>
  <c r="W20" i="7"/>
  <c r="P14" i="13"/>
  <c r="D28" i="13"/>
  <c r="V17" i="7"/>
  <c r="W12" i="7"/>
  <c r="V20" i="7"/>
  <c r="V16" i="7"/>
  <c r="W13" i="7"/>
  <c r="V21" i="7"/>
  <c r="Y20" i="7" s="1"/>
  <c r="D27" i="13"/>
  <c r="P20" i="13"/>
  <c r="W9" i="7"/>
  <c r="Y8" i="7" s="1"/>
  <c r="W9" i="6"/>
  <c r="W8" i="6"/>
  <c r="V12" i="6"/>
  <c r="D23" i="13"/>
  <c r="P29" i="13"/>
  <c r="V13" i="6"/>
  <c r="V21" i="6"/>
  <c r="V20" i="6"/>
  <c r="V17" i="6"/>
  <c r="V9" i="6"/>
  <c r="V16" i="6"/>
  <c r="V8" i="6"/>
  <c r="W21" i="6"/>
  <c r="W20" i="6"/>
  <c r="W13" i="6"/>
  <c r="P19" i="13"/>
  <c r="D24" i="13"/>
  <c r="W12" i="6"/>
  <c r="Y12" i="6" s="1"/>
  <c r="P4" i="13"/>
  <c r="W9" i="4"/>
  <c r="V13" i="4"/>
  <c r="V12" i="4"/>
  <c r="W21" i="4"/>
  <c r="W20" i="4"/>
  <c r="V17" i="4"/>
  <c r="D15" i="13"/>
  <c r="P43" i="13"/>
  <c r="W8" i="4"/>
  <c r="V16" i="4"/>
  <c r="V9" i="4"/>
  <c r="V8" i="4"/>
  <c r="W13" i="4"/>
  <c r="V21" i="4"/>
  <c r="W12" i="4"/>
  <c r="V20" i="4"/>
  <c r="W16" i="4"/>
  <c r="D17" i="13"/>
  <c r="P37" i="13"/>
  <c r="W17" i="4"/>
  <c r="P18" i="13"/>
  <c r="D13" i="13"/>
  <c r="W9" i="3"/>
  <c r="W8" i="3"/>
  <c r="W21" i="3"/>
  <c r="W20" i="3"/>
  <c r="W17" i="3"/>
  <c r="V9" i="3"/>
  <c r="W16" i="3"/>
  <c r="V8" i="3"/>
  <c r="V21" i="3"/>
  <c r="V20" i="3"/>
  <c r="W12" i="3"/>
  <c r="W13" i="3"/>
  <c r="D12" i="13"/>
  <c r="P3" i="13"/>
  <c r="W8" i="2"/>
  <c r="W17" i="2"/>
  <c r="W16" i="2"/>
  <c r="W21" i="2"/>
  <c r="W13" i="2"/>
  <c r="W20" i="2"/>
  <c r="W12" i="2"/>
  <c r="V17" i="2"/>
  <c r="V16" i="2"/>
  <c r="V21" i="2"/>
  <c r="V13" i="2"/>
  <c r="V20" i="2"/>
  <c r="V12" i="2"/>
  <c r="P34" i="13"/>
  <c r="D7" i="13"/>
  <c r="W9" i="2"/>
  <c r="Y8" i="2" s="1"/>
  <c r="W20" i="1"/>
  <c r="W21" i="1"/>
  <c r="V21" i="1"/>
  <c r="V9" i="1"/>
  <c r="V20" i="1"/>
  <c r="V17" i="1"/>
  <c r="V8" i="1"/>
  <c r="V16" i="1"/>
  <c r="W12" i="1"/>
  <c r="Y12" i="1" s="1"/>
  <c r="W13" i="1"/>
  <c r="D4" i="13"/>
  <c r="P6" i="13"/>
  <c r="D35" i="13"/>
  <c r="P45" i="13"/>
  <c r="P28" i="13"/>
  <c r="D36" i="13"/>
  <c r="P5" i="13"/>
  <c r="D38" i="13"/>
  <c r="D32" i="13"/>
  <c r="P11" i="13"/>
  <c r="D31" i="13"/>
  <c r="P22" i="13"/>
  <c r="P32" i="13"/>
  <c r="D34" i="13"/>
  <c r="X7" i="11" l="1"/>
  <c r="Y16" i="12"/>
  <c r="E43" i="13" s="1"/>
  <c r="Y8" i="9"/>
  <c r="E35" i="13" s="1"/>
  <c r="Y16" i="9"/>
  <c r="E37" i="13" s="1"/>
  <c r="Y20" i="8"/>
  <c r="Y8" i="8"/>
  <c r="Y16" i="8"/>
  <c r="Y12" i="7"/>
  <c r="Y16" i="7"/>
  <c r="Y20" i="6"/>
  <c r="Y8" i="6"/>
  <c r="Y16" i="6"/>
  <c r="Y12" i="4"/>
  <c r="Y8" i="4"/>
  <c r="Y20" i="4"/>
  <c r="Y16" i="4"/>
  <c r="Y12" i="3"/>
  <c r="Y8" i="3"/>
  <c r="Y16" i="3"/>
  <c r="Y20" i="3"/>
  <c r="Y20" i="2"/>
  <c r="Y16" i="2"/>
  <c r="Y12" i="2"/>
  <c r="Y20" i="1"/>
  <c r="Y16" i="1"/>
  <c r="Y8" i="1"/>
</calcChain>
</file>

<file path=xl/sharedStrings.xml><?xml version="1.0" encoding="utf-8"?>
<sst xmlns="http://schemas.openxmlformats.org/spreadsheetml/2006/main" count="3146" uniqueCount="1127">
  <si>
    <t>Šulc</t>
  </si>
  <si>
    <t>úspěšný řešitel</t>
  </si>
  <si>
    <t>Daniel</t>
  </si>
  <si>
    <t>Borák</t>
  </si>
  <si>
    <t>Tomáš</t>
  </si>
  <si>
    <t>Jirman</t>
  </si>
  <si>
    <t>Kučera</t>
  </si>
  <si>
    <t>Boula</t>
  </si>
  <si>
    <t>Nejedlý</t>
  </si>
  <si>
    <t>Jakub</t>
  </si>
  <si>
    <t>Sláma</t>
  </si>
  <si>
    <t>Vojtěch</t>
  </si>
  <si>
    <t>Cahlík</t>
  </si>
  <si>
    <t>Grof</t>
  </si>
  <si>
    <t>David</t>
  </si>
  <si>
    <t>Ježek</t>
  </si>
  <si>
    <t>Nováková</t>
  </si>
  <si>
    <t>Dvořák</t>
  </si>
  <si>
    <t>Vodička</t>
  </si>
  <si>
    <t>Petr</t>
  </si>
  <si>
    <t>Kaftan</t>
  </si>
  <si>
    <t>Bareš</t>
  </si>
  <si>
    <t>Miroslav</t>
  </si>
  <si>
    <t>Mareš</t>
  </si>
  <si>
    <t>Jan</t>
  </si>
  <si>
    <t>Zhouf</t>
  </si>
  <si>
    <t>Moravec</t>
  </si>
  <si>
    <t>Hájek</t>
  </si>
  <si>
    <t>Mandík</t>
  </si>
  <si>
    <t>Petráň</t>
  </si>
  <si>
    <t>Kubů</t>
  </si>
  <si>
    <t>Zuzana</t>
  </si>
  <si>
    <t>Halenková</t>
  </si>
  <si>
    <t>Fruehautová</t>
  </si>
  <si>
    <t>Horská</t>
  </si>
  <si>
    <t>Němec</t>
  </si>
  <si>
    <t>Kopecký</t>
  </si>
  <si>
    <t>R54</t>
  </si>
  <si>
    <t>Praha</t>
  </si>
  <si>
    <t>Jméno</t>
  </si>
  <si>
    <t>U1</t>
  </si>
  <si>
    <t>U2</t>
  </si>
  <si>
    <t>U3</t>
  </si>
  <si>
    <t>U4</t>
  </si>
  <si>
    <t>UU</t>
  </si>
  <si>
    <t>UN</t>
  </si>
  <si>
    <t>UR</t>
  </si>
  <si>
    <t>R55</t>
  </si>
  <si>
    <t>úšpěšný řešitel</t>
  </si>
  <si>
    <t>Dominik</t>
  </si>
  <si>
    <t>Viktor-Adam</t>
  </si>
  <si>
    <t>Lukáš</t>
  </si>
  <si>
    <t>Štěpán</t>
  </si>
  <si>
    <t>Anna</t>
  </si>
  <si>
    <t>Veronika</t>
  </si>
  <si>
    <t>Ondřej</t>
  </si>
  <si>
    <t>úšpěšný účastník</t>
  </si>
  <si>
    <t>Vladislav</t>
  </si>
  <si>
    <t>Dennis</t>
  </si>
  <si>
    <t>Filip Bialas</t>
  </si>
  <si>
    <t>Robert Černý</t>
  </si>
  <si>
    <t>Daniel Pajer</t>
  </si>
  <si>
    <t>Taylor Lei</t>
  </si>
  <si>
    <t>František Hurt</t>
  </si>
  <si>
    <t>Martin Štyks</t>
  </si>
  <si>
    <t>Michal Mareš</t>
  </si>
  <si>
    <t>David Vokrouhlický</t>
  </si>
  <si>
    <t>David Žáček</t>
  </si>
  <si>
    <t>Vojtěch Dědek</t>
  </si>
  <si>
    <t>Jan Jukl</t>
  </si>
  <si>
    <t>Václav Táborský</t>
  </si>
  <si>
    <t>Anežka Marková</t>
  </si>
  <si>
    <t>Jakub Matějka</t>
  </si>
  <si>
    <t>Jan Cincibuch</t>
  </si>
  <si>
    <t>Petr Krýda</t>
  </si>
  <si>
    <t>Kateřina Kubíková</t>
  </si>
  <si>
    <t>Aneta Králová Lesná</t>
  </si>
  <si>
    <t>Vojtěch Poříz</t>
  </si>
  <si>
    <t>Ondřej Altman</t>
  </si>
  <si>
    <t>Jiří Ledvinka</t>
  </si>
  <si>
    <t>Jakub Melenovský</t>
  </si>
  <si>
    <t>František Couf</t>
  </si>
  <si>
    <t>R56</t>
  </si>
  <si>
    <t>R57</t>
  </si>
  <si>
    <t>Jan Preiss</t>
  </si>
  <si>
    <t>Jakub Suchánek</t>
  </si>
  <si>
    <t>Miroslav Burýšek</t>
  </si>
  <si>
    <t>Jiří Löffelmann</t>
  </si>
  <si>
    <t>Tadeáš Němec</t>
  </si>
  <si>
    <t>Kateřina Lipavská</t>
  </si>
  <si>
    <t>Jekatěrina Jaroslavceva</t>
  </si>
  <si>
    <t>Kamila Kyzlíková</t>
  </si>
  <si>
    <t>Soňa Burešová</t>
  </si>
  <si>
    <t>Tomáš Jirsa</t>
  </si>
  <si>
    <t>Jan Vepřek</t>
  </si>
  <si>
    <t>Eva Wohlgemuthová</t>
  </si>
  <si>
    <t>Patrik Novotný</t>
  </si>
  <si>
    <t>Sebastián Kaloš</t>
  </si>
  <si>
    <t>Čeněk Malík</t>
  </si>
  <si>
    <t>Martin Olšovský</t>
  </si>
  <si>
    <t>Václav Löffelmann</t>
  </si>
  <si>
    <t>Michal Srba</t>
  </si>
  <si>
    <t>Petr Bělka</t>
  </si>
  <si>
    <t>Šimon Pitro</t>
  </si>
  <si>
    <t>Vladimír Baraník</t>
  </si>
  <si>
    <t>Tomáš Husák</t>
  </si>
  <si>
    <t>Adam Janich</t>
  </si>
  <si>
    <t>David Dobáš</t>
  </si>
  <si>
    <t>Jindřich Dušek</t>
  </si>
  <si>
    <t>Filip Korf</t>
  </si>
  <si>
    <t>Jan Kočka</t>
  </si>
  <si>
    <t>Josef Uher</t>
  </si>
  <si>
    <t>Vojtěch Cibulka</t>
  </si>
  <si>
    <t>Michal Chudoba</t>
  </si>
  <si>
    <t>Tomáš Beránek</t>
  </si>
  <si>
    <t>David Horský</t>
  </si>
  <si>
    <t>Václav Brož</t>
  </si>
  <si>
    <t>Josef Sýkora</t>
  </si>
  <si>
    <t>Tomáš Doležal</t>
  </si>
  <si>
    <t>Jonáš Priškin</t>
  </si>
  <si>
    <t>David Otta</t>
  </si>
  <si>
    <t>Jakub Renc</t>
  </si>
  <si>
    <t>Vít Chlupatý</t>
  </si>
  <si>
    <t>Alice Jaskovská</t>
  </si>
  <si>
    <t>David Šebek</t>
  </si>
  <si>
    <t>Marek Bláha</t>
  </si>
  <si>
    <t>Ivan Žižka</t>
  </si>
  <si>
    <t>Václav Řezáč</t>
  </si>
  <si>
    <t>Martin Hruška</t>
  </si>
  <si>
    <t>Lucie Hrubá</t>
  </si>
  <si>
    <t>R58</t>
  </si>
  <si>
    <t>R59</t>
  </si>
  <si>
    <t>David Klement</t>
  </si>
  <si>
    <t>Vojtěch Žák</t>
  </si>
  <si>
    <t>Daniel Šedivý</t>
  </si>
  <si>
    <t>Lucie Vomelová</t>
  </si>
  <si>
    <t>Deyvid Penkov</t>
  </si>
  <si>
    <t>David Kománek</t>
  </si>
  <si>
    <t>Vojtěch Polena</t>
  </si>
  <si>
    <t>Radka Křížová</t>
  </si>
  <si>
    <t>Jan Kaifer</t>
  </si>
  <si>
    <t>Jan Piroutek</t>
  </si>
  <si>
    <t>Štěpán Svatý</t>
  </si>
  <si>
    <t>Filip Gončar</t>
  </si>
  <si>
    <t>Alexandr Průcha</t>
  </si>
  <si>
    <t>David Stern</t>
  </si>
  <si>
    <t>Radek Folprecht</t>
  </si>
  <si>
    <t>Eliza Papkovič</t>
  </si>
  <si>
    <t>R60</t>
  </si>
  <si>
    <t>Marek Fürst</t>
  </si>
  <si>
    <t>Viktor Fukala</t>
  </si>
  <si>
    <t>Lukáš Frk</t>
  </si>
  <si>
    <t>Vojtěch Větrovec</t>
  </si>
  <si>
    <t>Ondřej Marek</t>
  </si>
  <si>
    <t>Milan Malačka</t>
  </si>
  <si>
    <t>Tomáš Veselý</t>
  </si>
  <si>
    <t>Jan Zlatník</t>
  </si>
  <si>
    <t>Jan Růžička</t>
  </si>
  <si>
    <t>Soňa Husáková</t>
  </si>
  <si>
    <t>Matyáš Bílek</t>
  </si>
  <si>
    <t>Daniel Brus</t>
  </si>
  <si>
    <t>Nikola Bošković</t>
  </si>
  <si>
    <t>Jakub Zeman</t>
  </si>
  <si>
    <t>Jan Mareš</t>
  </si>
  <si>
    <t>Jáchym Hudlický</t>
  </si>
  <si>
    <t>Pape Malick Diene</t>
  </si>
  <si>
    <t>Alexandra Gylden</t>
  </si>
  <si>
    <t>David Šimůnek</t>
  </si>
  <si>
    <t>Michaela Šulcová</t>
  </si>
  <si>
    <t>Tomáš Čurda</t>
  </si>
  <si>
    <t>Denisa Mužíková</t>
  </si>
  <si>
    <t>R51</t>
  </si>
  <si>
    <t>Olomouc</t>
  </si>
  <si>
    <t>Eichler Jiří</t>
  </si>
  <si>
    <t>Olivíková Gabriela</t>
  </si>
  <si>
    <t>Harlenderová Alena</t>
  </si>
  <si>
    <t>Hrdličková Eva</t>
  </si>
  <si>
    <t>Lázna Tomáš</t>
  </si>
  <si>
    <t>Kuřík Ladislav</t>
  </si>
  <si>
    <t>Gocníková Eva</t>
  </si>
  <si>
    <t>Roubalík Michal</t>
  </si>
  <si>
    <t>Šebík Marek</t>
  </si>
  <si>
    <t>Kucharčík David</t>
  </si>
  <si>
    <t>Malý Vojtěch</t>
  </si>
  <si>
    <t>Weiser Adam</t>
  </si>
  <si>
    <t>Skopalíková Jana</t>
  </si>
  <si>
    <t>Veselý Jiří</t>
  </si>
  <si>
    <t>Uchytil Josef</t>
  </si>
  <si>
    <t>Novák Antonín</t>
  </si>
  <si>
    <t>Švéda Jan</t>
  </si>
  <si>
    <t>Doležal Martin</t>
  </si>
  <si>
    <t>Bača Vojtěch</t>
  </si>
  <si>
    <t>Luňák Pavel</t>
  </si>
  <si>
    <t>Horníček Jaroslav</t>
  </si>
  <si>
    <t>Pavelková Anna</t>
  </si>
  <si>
    <t>Neoral Aleš</t>
  </si>
  <si>
    <t>Grund Lubomír</t>
  </si>
  <si>
    <t>Kopřiva Jakub</t>
  </si>
  <si>
    <t>Krivošej Jan</t>
  </si>
  <si>
    <t>Janča Lukáš</t>
  </si>
  <si>
    <t>Štrambach Martin</t>
  </si>
  <si>
    <t>Zlámal Vlastimil</t>
  </si>
  <si>
    <t>Hrdličková Adéla</t>
  </si>
  <si>
    <t>Chmela Lukáš</t>
  </si>
  <si>
    <t>Jurník Jakub</t>
  </si>
  <si>
    <t>Babica Václav</t>
  </si>
  <si>
    <t>Doupal Jakub</t>
  </si>
  <si>
    <t>Vrtělová Lucie</t>
  </si>
  <si>
    <t>Žerníčková Klára</t>
  </si>
  <si>
    <t>Koudela Matěj</t>
  </si>
  <si>
    <t>R52</t>
  </si>
  <si>
    <t>Matěj</t>
  </si>
  <si>
    <t>Igor</t>
  </si>
  <si>
    <t>Herbert</t>
  </si>
  <si>
    <t>Alžběta</t>
  </si>
  <si>
    <t>Štěpánka</t>
  </si>
  <si>
    <t>František</t>
  </si>
  <si>
    <t>Marek</t>
  </si>
  <si>
    <t>Ján</t>
  </si>
  <si>
    <t>Sabina</t>
  </si>
  <si>
    <t>Lenka</t>
  </si>
  <si>
    <t>Karolína</t>
  </si>
  <si>
    <t>R53</t>
  </si>
  <si>
    <t>Daniš</t>
  </si>
  <si>
    <t>Tříska</t>
  </si>
  <si>
    <t>Zeman</t>
  </si>
  <si>
    <t>Vincena</t>
  </si>
  <si>
    <t>Michalec</t>
  </si>
  <si>
    <t>Mráz</t>
  </si>
  <si>
    <t>Gajdová</t>
  </si>
  <si>
    <t>Blažek</t>
  </si>
  <si>
    <t>Greisslerová</t>
  </si>
  <si>
    <t>Bucha</t>
  </si>
  <si>
    <t>Zárybnický</t>
  </si>
  <si>
    <t>Opichal</t>
  </si>
  <si>
    <t>Kremel</t>
  </si>
  <si>
    <t>Gallas</t>
  </si>
  <si>
    <t>Opatrný</t>
  </si>
  <si>
    <t>Dostál</t>
  </si>
  <si>
    <t>Škvára</t>
  </si>
  <si>
    <t>Sedlák</t>
  </si>
  <si>
    <t>Tomek</t>
  </si>
  <si>
    <t>Januška</t>
  </si>
  <si>
    <t>Poljak</t>
  </si>
  <si>
    <t>Hudeček</t>
  </si>
  <si>
    <t>Gocník</t>
  </si>
  <si>
    <t>Charvot</t>
  </si>
  <si>
    <t>Šumník</t>
  </si>
  <si>
    <t>Navrátil</t>
  </si>
  <si>
    <t>Poláček</t>
  </si>
  <si>
    <t>Chmel</t>
  </si>
  <si>
    <t>Stiskálek</t>
  </si>
  <si>
    <t>Mildner</t>
  </si>
  <si>
    <t>Papoušek</t>
  </si>
  <si>
    <t>Janka</t>
  </si>
  <si>
    <t>Hrabina</t>
  </si>
  <si>
    <t>Barvíř</t>
  </si>
  <si>
    <t>Hubáček</t>
  </si>
  <si>
    <t>Zajíček</t>
  </si>
  <si>
    <t>Randýsek</t>
  </si>
  <si>
    <t>Oháňka</t>
  </si>
  <si>
    <t>Doseděl</t>
  </si>
  <si>
    <t>Hana</t>
  </si>
  <si>
    <t>Pavel</t>
  </si>
  <si>
    <t>Bára</t>
  </si>
  <si>
    <t>Lucie</t>
  </si>
  <si>
    <t>Markéta</t>
  </si>
  <si>
    <t>Václav</t>
  </si>
  <si>
    <t>Kateřina</t>
  </si>
  <si>
    <t>Jáchym</t>
  </si>
  <si>
    <t>Denisa</t>
  </si>
  <si>
    <t>Ladislav</t>
  </si>
  <si>
    <t>Metoděj</t>
  </si>
  <si>
    <t>Martin</t>
  </si>
  <si>
    <t>Ivana</t>
  </si>
  <si>
    <t>Jiří</t>
  </si>
  <si>
    <t>Jindřich</t>
  </si>
  <si>
    <t>Adam</t>
  </si>
  <si>
    <t>Vít</t>
  </si>
  <si>
    <t>Jana</t>
  </si>
  <si>
    <t>Antonín</t>
  </si>
  <si>
    <t>Matouš</t>
  </si>
  <si>
    <t>Michal</t>
  </si>
  <si>
    <t>Vratislav</t>
  </si>
  <si>
    <t>Marie</t>
  </si>
  <si>
    <t>Barbora</t>
  </si>
  <si>
    <t>Jaroslav</t>
  </si>
  <si>
    <t>Josef</t>
  </si>
  <si>
    <t>Zdeněk</t>
  </si>
  <si>
    <t>Aleš</t>
  </si>
  <si>
    <t>Monika</t>
  </si>
  <si>
    <t>Filip</t>
  </si>
  <si>
    <t>Alexandra</t>
  </si>
  <si>
    <t>Anh Ngoc</t>
  </si>
  <si>
    <t>Rostislav</t>
  </si>
  <si>
    <t>Kim</t>
  </si>
  <si>
    <t>Natálie</t>
  </si>
  <si>
    <t>Radek</t>
  </si>
  <si>
    <t>Luboš</t>
  </si>
  <si>
    <t>Michael</t>
  </si>
  <si>
    <t>Amálie</t>
  </si>
  <si>
    <t>Plzeň</t>
  </si>
  <si>
    <t>Stanislav</t>
  </si>
  <si>
    <t>Martina</t>
  </si>
  <si>
    <t>Jaroslava</t>
  </si>
  <si>
    <t>Vilém</t>
  </si>
  <si>
    <t>u</t>
  </si>
  <si>
    <t>Mihail</t>
  </si>
  <si>
    <t>Petra</t>
  </si>
  <si>
    <t xml:space="preserve">Hang  Thi Thu </t>
  </si>
  <si>
    <t>Richard</t>
  </si>
  <si>
    <t>Vladimír</t>
  </si>
  <si>
    <t>n</t>
  </si>
  <si>
    <t>Kristýna</t>
  </si>
  <si>
    <t>Juda</t>
  </si>
  <si>
    <t>Klára</t>
  </si>
  <si>
    <t>Jitka</t>
  </si>
  <si>
    <t>Tereza</t>
  </si>
  <si>
    <t>Pavlína</t>
  </si>
  <si>
    <t>Adéla</t>
  </si>
  <si>
    <t>Romana</t>
  </si>
  <si>
    <t>Kamil</t>
  </si>
  <si>
    <t>Sandra</t>
  </si>
  <si>
    <t>Radim</t>
  </si>
  <si>
    <t>Robert</t>
  </si>
  <si>
    <t>Pavla</t>
  </si>
  <si>
    <t>Cong Hop (Martin)</t>
  </si>
  <si>
    <t>Patrik</t>
  </si>
  <si>
    <t>Esma</t>
  </si>
  <si>
    <t>Karel</t>
  </si>
  <si>
    <t>Do Duc</t>
  </si>
  <si>
    <t>Eva</t>
  </si>
  <si>
    <t>Kamila</t>
  </si>
  <si>
    <t>Robin</t>
  </si>
  <si>
    <t>Roman</t>
  </si>
  <si>
    <t>Šárka</t>
  </si>
  <si>
    <t>Milan</t>
  </si>
  <si>
    <t>Marie Jana</t>
  </si>
  <si>
    <t>Kristian</t>
  </si>
  <si>
    <t>Vítězslav</t>
  </si>
  <si>
    <t>Viktor</t>
  </si>
  <si>
    <t>Kryštof</t>
  </si>
  <si>
    <t>Michaela</t>
  </si>
  <si>
    <t>Miroslava</t>
  </si>
  <si>
    <t>Erik</t>
  </si>
  <si>
    <t>Frank</t>
  </si>
  <si>
    <t>Hynek</t>
  </si>
  <si>
    <t>Linh Giang</t>
  </si>
  <si>
    <t>Přemysl</t>
  </si>
  <si>
    <t>Tim</t>
  </si>
  <si>
    <t>Max</t>
  </si>
  <si>
    <t>Alena</t>
  </si>
  <si>
    <t>Vladimíra</t>
  </si>
  <si>
    <t>Eliška</t>
  </si>
  <si>
    <t>Šimon</t>
  </si>
  <si>
    <t>Michala</t>
  </si>
  <si>
    <t>Jan František</t>
  </si>
  <si>
    <t>Pardubice</t>
  </si>
  <si>
    <t>Skoupý Viktor</t>
  </si>
  <si>
    <t>Kořínek Tomáš</t>
  </si>
  <si>
    <t>Podsztavek Ondřej</t>
  </si>
  <si>
    <t>Klimeš Ondřej</t>
  </si>
  <si>
    <t>Chybová Kateřina</t>
  </si>
  <si>
    <t>Sedlák Tomáš</t>
  </si>
  <si>
    <t>Dostálová Vlasta</t>
  </si>
  <si>
    <t>Sodomka Tomáš</t>
  </si>
  <si>
    <t>Scholleová Klára</t>
  </si>
  <si>
    <t>Jirásko Štěpán</t>
  </si>
  <si>
    <t>Paulíček Jiří</t>
  </si>
  <si>
    <t>Kohoutová Kristýna</t>
  </si>
  <si>
    <t>Jarkovská Kateřina</t>
  </si>
  <si>
    <t>Toul Martin</t>
  </si>
  <si>
    <t>Kodytek Tomáš</t>
  </si>
  <si>
    <t>Novotný Václav</t>
  </si>
  <si>
    <t>Škařupa Jan</t>
  </si>
  <si>
    <t>Sokol Jiří</t>
  </si>
  <si>
    <t>Baláš Jan</t>
  </si>
  <si>
    <t>Hůlka Radek</t>
  </si>
  <si>
    <t>Koutný Ondřej</t>
  </si>
  <si>
    <t>Malíř Jiří</t>
  </si>
  <si>
    <t>Koudelka Jan</t>
  </si>
  <si>
    <t>Trnka Jiří</t>
  </si>
  <si>
    <t>Hrabovský Jan</t>
  </si>
  <si>
    <t>Jeniš Filip</t>
  </si>
  <si>
    <t>Hakl Miroslav</t>
  </si>
  <si>
    <t>Filip František</t>
  </si>
  <si>
    <t>Kmošek Matěj</t>
  </si>
  <si>
    <t>Novotný Lukáš</t>
  </si>
  <si>
    <t>Klička Petr</t>
  </si>
  <si>
    <t>Košnar František</t>
  </si>
  <si>
    <t>Vodičková Marie</t>
  </si>
  <si>
    <t>Kubelka Tomáš</t>
  </si>
  <si>
    <t>Šárová Lucie</t>
  </si>
  <si>
    <t>Borovec Ondřej</t>
  </si>
  <si>
    <t>Karamazov Michal</t>
  </si>
  <si>
    <t>Piňos Matěj</t>
  </si>
  <si>
    <t>Mlynář Zdeněk</t>
  </si>
  <si>
    <t>Došel Jan</t>
  </si>
  <si>
    <t>Vopalecká Viola</t>
  </si>
  <si>
    <t>Mészáros Bence</t>
  </si>
  <si>
    <t>Šplíchalová Lenka</t>
  </si>
  <si>
    <t>Krejsová Alice</t>
  </si>
  <si>
    <t>Ropková Kristýna</t>
  </si>
  <si>
    <t>Tučková Tereza</t>
  </si>
  <si>
    <t>Kaizrlíková Pavla</t>
  </si>
  <si>
    <t>Jihočeský</t>
  </si>
  <si>
    <t>Jihocesky</t>
  </si>
  <si>
    <t>Dorian</t>
  </si>
  <si>
    <t>Samuel</t>
  </si>
  <si>
    <t>Alexandr</t>
  </si>
  <si>
    <t>Mikuláš</t>
  </si>
  <si>
    <t>neúspěšný</t>
  </si>
  <si>
    <t>Ivan</t>
  </si>
  <si>
    <t>Voráček Václav</t>
  </si>
  <si>
    <t>Vojáček Libor</t>
  </si>
  <si>
    <t>Dubský Jan</t>
  </si>
  <si>
    <t>199,49</t>
  </si>
  <si>
    <t>Honsa Lukáš</t>
  </si>
  <si>
    <t>185,13</t>
  </si>
  <si>
    <t>Faměra Václav</t>
  </si>
  <si>
    <t>166,64</t>
  </si>
  <si>
    <t>Bouda Karel</t>
  </si>
  <si>
    <t>132,69</t>
  </si>
  <si>
    <t>Bílek Viktor</t>
  </si>
  <si>
    <t>112,56</t>
  </si>
  <si>
    <t>Brabcová Michaela</t>
  </si>
  <si>
    <t>90,23</t>
  </si>
  <si>
    <t>Tržil Miroslav</t>
  </si>
  <si>
    <t>87,29</t>
  </si>
  <si>
    <t>Horáček Jakub</t>
  </si>
  <si>
    <t>85,17</t>
  </si>
  <si>
    <t>Kučerová Andrea</t>
  </si>
  <si>
    <t>80,29</t>
  </si>
  <si>
    <t>Větrovský Michal</t>
  </si>
  <si>
    <t>72,59</t>
  </si>
  <si>
    <t>Dolanová Natálie</t>
  </si>
  <si>
    <t>64,98</t>
  </si>
  <si>
    <t>Havlíková Dagmar</t>
  </si>
  <si>
    <t>64,06</t>
  </si>
  <si>
    <t>Míček Tomáš</t>
  </si>
  <si>
    <t>66,69</t>
  </si>
  <si>
    <t>Vastl Martin</t>
  </si>
  <si>
    <t>57,36</t>
  </si>
  <si>
    <t>Matyáš Michal</t>
  </si>
  <si>
    <t>58,85</t>
  </si>
  <si>
    <t>Ježek Radek</t>
  </si>
  <si>
    <t>58,12</t>
  </si>
  <si>
    <t>Samek Radomil</t>
  </si>
  <si>
    <t>54,18</t>
  </si>
  <si>
    <t>Rejlková Christine</t>
  </si>
  <si>
    <t>35,11</t>
  </si>
  <si>
    <t>Kunzová Lenka</t>
  </si>
  <si>
    <t>40,65</t>
  </si>
  <si>
    <t>Křivanec František</t>
  </si>
  <si>
    <t>33,87</t>
  </si>
  <si>
    <t>Budín Jonáš</t>
  </si>
  <si>
    <t>29,97</t>
  </si>
  <si>
    <t>Hošna Michal</t>
  </si>
  <si>
    <t>28,66</t>
  </si>
  <si>
    <t>Kadaně Tomáš</t>
  </si>
  <si>
    <t>24,72</t>
  </si>
  <si>
    <t>Klosse Patricie</t>
  </si>
  <si>
    <t>23,44</t>
  </si>
  <si>
    <t>Novák Jakub</t>
  </si>
  <si>
    <t>11,70</t>
  </si>
  <si>
    <t>Tržil Pavel</t>
  </si>
  <si>
    <t>7,80</t>
  </si>
  <si>
    <t>Simona</t>
  </si>
  <si>
    <t>Anežka</t>
  </si>
  <si>
    <t>Zdenka</t>
  </si>
  <si>
    <t>Věra</t>
  </si>
  <si>
    <t>Josefína</t>
  </si>
  <si>
    <t>Nikola</t>
  </si>
  <si>
    <t>Jihomor</t>
  </si>
  <si>
    <t>Vošmera Jakub</t>
  </si>
  <si>
    <t>Stopka Jan</t>
  </si>
  <si>
    <t>Polcer Pavel</t>
  </si>
  <si>
    <t>Homola Jan</t>
  </si>
  <si>
    <t>Said Bedřich</t>
  </si>
  <si>
    <t>Vykydal Pavel</t>
  </si>
  <si>
    <t>Konečná Tereza</t>
  </si>
  <si>
    <t>Lecián Milan</t>
  </si>
  <si>
    <t>Skřivánek Jan</t>
  </si>
  <si>
    <t>Matocha Petr</t>
  </si>
  <si>
    <t>Bochníček Ondřej</t>
  </si>
  <si>
    <t>Nešporová Kristína</t>
  </si>
  <si>
    <t>Turčan Igor</t>
  </si>
  <si>
    <t>Hrubý Ladislav</t>
  </si>
  <si>
    <t>Jakab Tomáš</t>
  </si>
  <si>
    <t>Novák Jiří</t>
  </si>
  <si>
    <t>Novotný Vojtěch</t>
  </si>
  <si>
    <t>Fialová Dominika</t>
  </si>
  <si>
    <t>Peša Robert</t>
  </si>
  <si>
    <t>Chutný Pavel</t>
  </si>
  <si>
    <t>Šikutová Michaela</t>
  </si>
  <si>
    <t>Planer Jakub</t>
  </si>
  <si>
    <t>Kotásek Ondřej</t>
  </si>
  <si>
    <t>Hándl Marek</t>
  </si>
  <si>
    <t>Ambrož Ondřej</t>
  </si>
  <si>
    <t>Svobodová Nikola</t>
  </si>
  <si>
    <t>Široká Zdislava</t>
  </si>
  <si>
    <t>Hanáčková Štěpánka</t>
  </si>
  <si>
    <t>Kristián</t>
  </si>
  <si>
    <t>Albert</t>
  </si>
  <si>
    <t>Oldřich</t>
  </si>
  <si>
    <t>Mark</t>
  </si>
  <si>
    <t>Libor</t>
  </si>
  <si>
    <t>Tadeáš</t>
  </si>
  <si>
    <t>Vlasta</t>
  </si>
  <si>
    <t>Tran Minh Anh</t>
  </si>
  <si>
    <t>Kolář Kryštof</t>
  </si>
  <si>
    <t>Pokorný Jan</t>
  </si>
  <si>
    <t>Stránský Jaroslav</t>
  </si>
  <si>
    <t>Šorm Jan</t>
  </si>
  <si>
    <t>Wenzl David</t>
  </si>
  <si>
    <t>Le Adam</t>
  </si>
  <si>
    <t>Dittrich Jan</t>
  </si>
  <si>
    <t>Reška Michal</t>
  </si>
  <si>
    <t>Pavlas Šimon</t>
  </si>
  <si>
    <t>Opatřilová Eva</t>
  </si>
  <si>
    <t>Dočekal Adam</t>
  </si>
  <si>
    <t>Pokorný David</t>
  </si>
  <si>
    <t>Netík Jakub</t>
  </si>
  <si>
    <t>Suk Milan</t>
  </si>
  <si>
    <t>Otýpka Marek</t>
  </si>
  <si>
    <t>Vaňková Kateřina</t>
  </si>
  <si>
    <t>Le Hoang Anh</t>
  </si>
  <si>
    <t>Jordánek Tomáš</t>
  </si>
  <si>
    <t>Plšek Tomáš</t>
  </si>
  <si>
    <t>Freibergerová Anna</t>
  </si>
  <si>
    <t>Jelínek Tomáš</t>
  </si>
  <si>
    <t>Ředina Richard</t>
  </si>
  <si>
    <t>Milich René</t>
  </si>
  <si>
    <t>Řezáč Vojtěch</t>
  </si>
  <si>
    <t>Gross Michal</t>
  </si>
  <si>
    <t>Hanák Jan</t>
  </si>
  <si>
    <t>Orság Martin</t>
  </si>
  <si>
    <t>Mačák Jan</t>
  </si>
  <si>
    <t>Slavíček David</t>
  </si>
  <si>
    <t>Jelínek Vít</t>
  </si>
  <si>
    <t>Buček Ondřej</t>
  </si>
  <si>
    <t>Novotná Markéta</t>
  </si>
  <si>
    <t>Svoboda Filip</t>
  </si>
  <si>
    <t>Freibergerová Eliška</t>
  </si>
  <si>
    <t>Dvořák Radim</t>
  </si>
  <si>
    <t>Zálešák Marek</t>
  </si>
  <si>
    <t>Davídková Kristýna</t>
  </si>
  <si>
    <t>Vala Jiří</t>
  </si>
  <si>
    <t>Chmelařová Aneta</t>
  </si>
  <si>
    <t>Grycová Veronika</t>
  </si>
  <si>
    <t>Minařík Josef</t>
  </si>
  <si>
    <t>Pernica Martin</t>
  </si>
  <si>
    <t>Šmíd Štěpán</t>
  </si>
  <si>
    <t>Šťastný Jakub</t>
  </si>
  <si>
    <t>Šuráň Jakub</t>
  </si>
  <si>
    <t>Chocholatý Filip</t>
  </si>
  <si>
    <t>Kramář Dalibor</t>
  </si>
  <si>
    <t>Buchta Adam</t>
  </si>
  <si>
    <t>Dokulil Jakub</t>
  </si>
  <si>
    <t>Procházka Vít</t>
  </si>
  <si>
    <t>Střihavková Julie</t>
  </si>
  <si>
    <t>Ondrouchová Adéla</t>
  </si>
  <si>
    <t>Pálková Tereza</t>
  </si>
  <si>
    <t>Večeřa Tomáš</t>
  </si>
  <si>
    <t>Grunová Marie</t>
  </si>
  <si>
    <t>Procházka Jan</t>
  </si>
  <si>
    <t>Stojaspal Marek</t>
  </si>
  <si>
    <t>Pekár Jakub</t>
  </si>
  <si>
    <t>Smrček Lubomír</t>
  </si>
  <si>
    <t>Kmenta Martin</t>
  </si>
  <si>
    <t>Hoňka Benedikt</t>
  </si>
  <si>
    <t>Rapcová Eliška</t>
  </si>
  <si>
    <t>Kolář Jan</t>
  </si>
  <si>
    <t>Schmuttermeier David</t>
  </si>
  <si>
    <t>Maňas Patrik</t>
  </si>
  <si>
    <t>Kleinová Martina</t>
  </si>
  <si>
    <t>Kotačka Jan</t>
  </si>
  <si>
    <t>Felcmanová Adéla</t>
  </si>
  <si>
    <t>Mikyska Daniel</t>
  </si>
  <si>
    <t>Kar.Var</t>
  </si>
  <si>
    <t>Jan Bureš</t>
  </si>
  <si>
    <t>Matěj Šnajdr</t>
  </si>
  <si>
    <t>Hieu Vu Trung</t>
  </si>
  <si>
    <t>Tran The Minh</t>
  </si>
  <si>
    <t>Elina Kuradovets</t>
  </si>
  <si>
    <t>Filip Bělohlávek</t>
  </si>
  <si>
    <t>an Lindauer</t>
  </si>
  <si>
    <t>Adela Hanková</t>
  </si>
  <si>
    <t>Tomáš Troján</t>
  </si>
  <si>
    <t>Petra Malimánková</t>
  </si>
  <si>
    <t>Daniel Chovanec</t>
  </si>
  <si>
    <t>Václav Šíp</t>
  </si>
  <si>
    <t>Hana Hrubá</t>
  </si>
  <si>
    <t>Lukáš Marek</t>
  </si>
  <si>
    <t>Viktoryia Penner</t>
  </si>
  <si>
    <t>David Rendl</t>
  </si>
  <si>
    <t>Jan Pospíchal</t>
  </si>
  <si>
    <t>Sofie Musková</t>
  </si>
  <si>
    <t>Bruno Uldrich</t>
  </si>
  <si>
    <t>Blanka Brunová</t>
  </si>
  <si>
    <t>Jindřich Veleba</t>
  </si>
  <si>
    <t>Jan Kunert</t>
  </si>
  <si>
    <t>Jakub Sulovský</t>
  </si>
  <si>
    <t>Jakub Nováček</t>
  </si>
  <si>
    <t>Kar.Var.</t>
  </si>
  <si>
    <t>Jakub Červenák</t>
  </si>
  <si>
    <t>Richard Kokštein</t>
  </si>
  <si>
    <t>Marie Rozmušová</t>
  </si>
  <si>
    <t>Šimon Jelínek</t>
  </si>
  <si>
    <t>Tomáš Daněk</t>
  </si>
  <si>
    <t>Vojtěch Liška</t>
  </si>
  <si>
    <t>Petr Půlpán</t>
  </si>
  <si>
    <t>Adéla Přádová</t>
  </si>
  <si>
    <t>Pavel Bubelini</t>
  </si>
  <si>
    <t>Matěj Uhříček</t>
  </si>
  <si>
    <t>Štefan Fuska</t>
  </si>
  <si>
    <t>Nguyen Huu Viet</t>
  </si>
  <si>
    <t>Dinh Dang Hai</t>
  </si>
  <si>
    <t>Radek Ludas</t>
  </si>
  <si>
    <t>Daniel Erlebach</t>
  </si>
  <si>
    <t>Adam Lhoták</t>
  </si>
  <si>
    <t>Lukáš Němeček</t>
  </si>
  <si>
    <t>Kar.var</t>
  </si>
  <si>
    <t>Aleš Kirsch</t>
  </si>
  <si>
    <t>Jitka Vysloužilová</t>
  </si>
  <si>
    <t>Philip Tran</t>
  </si>
  <si>
    <t>Daniel Bureš</t>
  </si>
  <si>
    <t>Matěj Karhan</t>
  </si>
  <si>
    <t>Kristýna Umlaufová</t>
  </si>
  <si>
    <t>Ondřej Pelech</t>
  </si>
  <si>
    <t>Sára Křivková</t>
  </si>
  <si>
    <t>Štěpán Tichý</t>
  </si>
  <si>
    <t>Jan Stehlík</t>
  </si>
  <si>
    <t>Liberec</t>
  </si>
  <si>
    <t>Ústí</t>
  </si>
  <si>
    <t>Vincent</t>
  </si>
  <si>
    <t>N</t>
  </si>
  <si>
    <t>Sára</t>
  </si>
  <si>
    <t>Maxim</t>
  </si>
  <si>
    <t>Dalibor</t>
  </si>
  <si>
    <t>Huu Quy</t>
  </si>
  <si>
    <t>Zlín</t>
  </si>
  <si>
    <t>Zlin</t>
  </si>
  <si>
    <t>R62</t>
  </si>
  <si>
    <t>stav</t>
  </si>
  <si>
    <t>ucastnik</t>
  </si>
  <si>
    <t>C2-1</t>
  </si>
  <si>
    <t>C2-2</t>
  </si>
  <si>
    <t>C2-3</t>
  </si>
  <si>
    <t>C2-4</t>
  </si>
  <si>
    <t>celkove_body</t>
  </si>
  <si>
    <t>úspěšný</t>
  </si>
  <si>
    <t>Jan Lepič</t>
  </si>
  <si>
    <t>Samuel Rosiar</t>
  </si>
  <si>
    <t>David Balek</t>
  </si>
  <si>
    <t>Vít Brázda</t>
  </si>
  <si>
    <t>Petr Endrle</t>
  </si>
  <si>
    <t>Johan Ježek</t>
  </si>
  <si>
    <t>Pavel Provazník</t>
  </si>
  <si>
    <t>Jitka Ševčíková</t>
  </si>
  <si>
    <t>Tereza Voltrová</t>
  </si>
  <si>
    <t>Anna Hronová</t>
  </si>
  <si>
    <t>Lukáš Wendzel</t>
  </si>
  <si>
    <t>Přemysl Černý</t>
  </si>
  <si>
    <t>Pavel Horský</t>
  </si>
  <si>
    <t>Jakub Štěpo</t>
  </si>
  <si>
    <t>Andrej Bružeňák</t>
  </si>
  <si>
    <t>Bronislav Růžička</t>
  </si>
  <si>
    <t>Ondřej Trinkewitz</t>
  </si>
  <si>
    <t>Ondřej Koucký</t>
  </si>
  <si>
    <t>Jan Engler</t>
  </si>
  <si>
    <t>Michael Švehla</t>
  </si>
  <si>
    <t>Daniela Karpíšková</t>
  </si>
  <si>
    <t>Jakub Vlček</t>
  </si>
  <si>
    <t>Adéla Houdková</t>
  </si>
  <si>
    <t>Vojtěch Kysilka</t>
  </si>
  <si>
    <t>Adam Prokop</t>
  </si>
  <si>
    <t>Jiří Hrubant</t>
  </si>
  <si>
    <t>Josef Ferda</t>
  </si>
  <si>
    <t>Vojtěch Štěpán</t>
  </si>
  <si>
    <t>Štěpán Tomek</t>
  </si>
  <si>
    <t>Lukáš Javora</t>
  </si>
  <si>
    <t>Vojtěch Pluskal</t>
  </si>
  <si>
    <t>Tomáš Janoušek</t>
  </si>
  <si>
    <t>David Zukal</t>
  </si>
  <si>
    <t>Kateřina Brožková</t>
  </si>
  <si>
    <t>Jakub Genčur</t>
  </si>
  <si>
    <t>Jan Zářecký</t>
  </si>
  <si>
    <t>David Halmazňa</t>
  </si>
  <si>
    <t>Lukáš Staník</t>
  </si>
  <si>
    <t>Jakub Klesa</t>
  </si>
  <si>
    <t>Václav Tichavský</t>
  </si>
  <si>
    <t>Jakub Gerža</t>
  </si>
  <si>
    <t>Šimon Andrš</t>
  </si>
  <si>
    <t>Anna Vránová</t>
  </si>
  <si>
    <t>Jaroslav Rozmuš</t>
  </si>
  <si>
    <t>Bohdan Habor</t>
  </si>
  <si>
    <t>Jindřich Dvořáček</t>
  </si>
  <si>
    <t>Dominik Sloup</t>
  </si>
  <si>
    <t>Josef Hynšt</t>
  </si>
  <si>
    <t>Josef Soural</t>
  </si>
  <si>
    <t>Nela Preisová</t>
  </si>
  <si>
    <t>Matěj Vlček</t>
  </si>
  <si>
    <t>Ekaterina Danilina</t>
  </si>
  <si>
    <t>Štěpán Omelka</t>
  </si>
  <si>
    <t>Dominik Blaha</t>
  </si>
  <si>
    <t>Anežka Vargová</t>
  </si>
  <si>
    <t>Martin Švanda</t>
  </si>
  <si>
    <t>Marek Maslowski</t>
  </si>
  <si>
    <t>Martin Kaplánek</t>
  </si>
  <si>
    <t>Jakub Kopčil</t>
  </si>
  <si>
    <t>Lukáš Kycl</t>
  </si>
  <si>
    <t>Veronika Klofandová</t>
  </si>
  <si>
    <t>Jakub Švojgr</t>
  </si>
  <si>
    <t>Jakub Ježek</t>
  </si>
  <si>
    <t>Tomáš Kocián</t>
  </si>
  <si>
    <t>Karel Kubín</t>
  </si>
  <si>
    <t>Pavel Žáček</t>
  </si>
  <si>
    <t>Klára Šimsová</t>
  </si>
  <si>
    <t>Kateřina Ulrich</t>
  </si>
  <si>
    <t>Jakub Troják</t>
  </si>
  <si>
    <t>Ela Hejdová</t>
  </si>
  <si>
    <t>Katarína Horská</t>
  </si>
  <si>
    <t>Kateřina Dvořáková</t>
  </si>
  <si>
    <t>Matěj Volkmer</t>
  </si>
  <si>
    <t>Marek Plachý</t>
  </si>
  <si>
    <t>Vojtěch Juza</t>
  </si>
  <si>
    <t>Adam Juttner</t>
  </si>
  <si>
    <t>Pavel Kletečka</t>
  </si>
  <si>
    <t>Martin Polák</t>
  </si>
  <si>
    <t>Jakub Vyskočil</t>
  </si>
  <si>
    <t>Lukáš Létal</t>
  </si>
  <si>
    <t>Rudolf Kubík</t>
  </si>
  <si>
    <t>Kateřina Kovářová</t>
  </si>
  <si>
    <t>Michal Bouda</t>
  </si>
  <si>
    <t>Michal Portych</t>
  </si>
  <si>
    <t>Mikuláš Sulovský</t>
  </si>
  <si>
    <t>Jakub Petrovický</t>
  </si>
  <si>
    <t>Pavel Altman</t>
  </si>
  <si>
    <t>Jakub Vyškovský</t>
  </si>
  <si>
    <t>Pavel Frank</t>
  </si>
  <si>
    <t>Jakub Hrubý</t>
  </si>
  <si>
    <t>Ondřej Vašátko</t>
  </si>
  <si>
    <t>Filip Bitzan</t>
  </si>
  <si>
    <t>Zbyněk Volf</t>
  </si>
  <si>
    <t>Tereza Blažková</t>
  </si>
  <si>
    <t>Vladimíra Brabcová</t>
  </si>
  <si>
    <t>David Válek</t>
  </si>
  <si>
    <t>Jiří Polách</t>
  </si>
  <si>
    <t>Matouš Rous</t>
  </si>
  <si>
    <t>Přemysl Bobčík</t>
  </si>
  <si>
    <t>Jakub Hadač</t>
  </si>
  <si>
    <t>Filip Varga</t>
  </si>
  <si>
    <t>Jan Materna</t>
  </si>
  <si>
    <t>Anna Foltýnová</t>
  </si>
  <si>
    <t>Jan Kaška</t>
  </si>
  <si>
    <t>Jana Horňáčková</t>
  </si>
  <si>
    <t>Tomáš Nejezchleb</t>
  </si>
  <si>
    <t>Tomáš Stískal</t>
  </si>
  <si>
    <t>František Chyba</t>
  </si>
  <si>
    <t>Rudolf Folvarčný</t>
  </si>
  <si>
    <t>Adam Kužílek</t>
  </si>
  <si>
    <t>Matěj Minarčík</t>
  </si>
  <si>
    <t>Karin Opelková</t>
  </si>
  <si>
    <t>Eliška Zemanová</t>
  </si>
  <si>
    <t>Jan Bultas</t>
  </si>
  <si>
    <t>Matyáš Hrešan</t>
  </si>
  <si>
    <t>Radek Gregor</t>
  </si>
  <si>
    <t>Michael Karmazín</t>
  </si>
  <si>
    <t>Tomáš Suchánek</t>
  </si>
  <si>
    <t>Radim Vavřík</t>
  </si>
  <si>
    <t>Lucie Voháňková</t>
  </si>
  <si>
    <t>Kateřina Ficková</t>
  </si>
  <si>
    <t>Dana Procházková</t>
  </si>
  <si>
    <t>Eliška Seilerová</t>
  </si>
  <si>
    <t>Eva Trejbalová</t>
  </si>
  <si>
    <t>Roman Fiala</t>
  </si>
  <si>
    <t>Adam Janeček</t>
  </si>
  <si>
    <t>Valérie Jedelská</t>
  </si>
  <si>
    <t>Martin Kilbergr</t>
  </si>
  <si>
    <t>Ondřej Nováček</t>
  </si>
  <si>
    <t>Petr Piňos</t>
  </si>
  <si>
    <t>Tomáš Amos Potoček</t>
  </si>
  <si>
    <t>Ladislav Vávra</t>
  </si>
  <si>
    <t>Adam Zdarsa</t>
  </si>
  <si>
    <t>Martin Čapka</t>
  </si>
  <si>
    <t>Šimon Láznička</t>
  </si>
  <si>
    <t>Kamila Krupičková</t>
  </si>
  <si>
    <t>Markéta Olšovcová</t>
  </si>
  <si>
    <t>Adam Othman</t>
  </si>
  <si>
    <t>Bohumil Zíka</t>
  </si>
  <si>
    <t>Jan Homolka</t>
  </si>
  <si>
    <t>Richard Bleier</t>
  </si>
  <si>
    <t>Šimon Chlup</t>
  </si>
  <si>
    <t>Odnřej Klaban</t>
  </si>
  <si>
    <t>Martin Plodek</t>
  </si>
  <si>
    <t>Klára Tomanová</t>
  </si>
  <si>
    <t>Tomáš Knor</t>
  </si>
  <si>
    <t>Jan Hlaváč</t>
  </si>
  <si>
    <t>Archip Barkov</t>
  </si>
  <si>
    <t>Jan Hruška</t>
  </si>
  <si>
    <t>Lucie Šperlová</t>
  </si>
  <si>
    <t>Nikita Zykov</t>
  </si>
  <si>
    <t>Simona Hlůžková</t>
  </si>
  <si>
    <t>Kristýna Slámová</t>
  </si>
  <si>
    <t>Michal Kolínek</t>
  </si>
  <si>
    <t>David Chudožilov</t>
  </si>
  <si>
    <t>Josef Vácha</t>
  </si>
  <si>
    <t>Matouš Křížek</t>
  </si>
  <si>
    <t>Václav Stupka</t>
  </si>
  <si>
    <t>Matěj Gajdoš</t>
  </si>
  <si>
    <t>Jakub Maťa</t>
  </si>
  <si>
    <t>Ivan Kraus</t>
  </si>
  <si>
    <t>Václav Maštera</t>
  </si>
  <si>
    <t>Nela Sendlerová</t>
  </si>
  <si>
    <t>Jiří Kohl</t>
  </si>
  <si>
    <t>Martin Fof</t>
  </si>
  <si>
    <t>Teodor Machart</t>
  </si>
  <si>
    <t>Hynek Jakeš</t>
  </si>
  <si>
    <t>Kateřina Zedníčková</t>
  </si>
  <si>
    <t>Martin Mlečka</t>
  </si>
  <si>
    <t>Martin Červený</t>
  </si>
  <si>
    <t>Tomáš Pecl</t>
  </si>
  <si>
    <t>Filip Zikeš</t>
  </si>
  <si>
    <t>Josef Šikula</t>
  </si>
  <si>
    <t>Jáchym Mraček</t>
  </si>
  <si>
    <t>Jakub Heicl</t>
  </si>
  <si>
    <t>Adam Krška</t>
  </si>
  <si>
    <t>Jakub Krieger</t>
  </si>
  <si>
    <t>Jan Marjanko</t>
  </si>
  <si>
    <t>Ondřej Grohmann</t>
  </si>
  <si>
    <t>Štěpán Husa</t>
  </si>
  <si>
    <t>Tomáš Heger</t>
  </si>
  <si>
    <t>Vojtěch Stránský</t>
  </si>
  <si>
    <t>Jakub Nevařil</t>
  </si>
  <si>
    <t>Lukáš Foukal</t>
  </si>
  <si>
    <t>Martin Garncarz</t>
  </si>
  <si>
    <t>Tomáš Čajan</t>
  </si>
  <si>
    <t>Aleš Manuel Papáček</t>
  </si>
  <si>
    <t>Lukáš Putna</t>
  </si>
  <si>
    <t>Radomír Mielec</t>
  </si>
  <si>
    <t>Václav Šindelář</t>
  </si>
  <si>
    <t>Ladislav Nagy</t>
  </si>
  <si>
    <t>Ondřej Štafa</t>
  </si>
  <si>
    <t>Ondřej Škrna</t>
  </si>
  <si>
    <t>Tomáš Brablec</t>
  </si>
  <si>
    <t>Matěj Macek</t>
  </si>
  <si>
    <t>Matěj Charousek</t>
  </si>
  <si>
    <t>Vojtěch Smola</t>
  </si>
  <si>
    <t>Adam Valík</t>
  </si>
  <si>
    <t>Filip Oliver Klimoszek</t>
  </si>
  <si>
    <t>Jakub Jedlička</t>
  </si>
  <si>
    <t>Matěj Mocek</t>
  </si>
  <si>
    <t>Blanka Vrbová</t>
  </si>
  <si>
    <t>Eva Feldbabelová</t>
  </si>
  <si>
    <t>Kryštof Votava</t>
  </si>
  <si>
    <t>Petr Procházka</t>
  </si>
  <si>
    <t>Tomáš Jaroš</t>
  </si>
  <si>
    <t>Erica Nakada</t>
  </si>
  <si>
    <t>Klára Hubínková</t>
  </si>
  <si>
    <t>Adam Kozubek</t>
  </si>
  <si>
    <t>Jakub Pelc</t>
  </si>
  <si>
    <t>Lukáš Procházka</t>
  </si>
  <si>
    <t>Vojtěch Klapetek</t>
  </si>
  <si>
    <t>Albert Pechoč</t>
  </si>
  <si>
    <t>Jakub Mikeš</t>
  </si>
  <si>
    <t>Jan Kotrlík</t>
  </si>
  <si>
    <t>Lucie Klímová</t>
  </si>
  <si>
    <t>Martin Šimša</t>
  </si>
  <si>
    <t>Filip Snížek</t>
  </si>
  <si>
    <t>Jan Hlavsa</t>
  </si>
  <si>
    <t>Jan Ptáček</t>
  </si>
  <si>
    <t>Martin Šitina</t>
  </si>
  <si>
    <t>Michaela Šídová</t>
  </si>
  <si>
    <t>Adéla Kraklová</t>
  </si>
  <si>
    <t>Antonín Pytela</t>
  </si>
  <si>
    <t>Barbora Čejková</t>
  </si>
  <si>
    <t>Martin Černík</t>
  </si>
  <si>
    <t>Tomáš Zatloukal</t>
  </si>
  <si>
    <t>Zuzana Lisztwanová</t>
  </si>
  <si>
    <t>Daniel Skýpala</t>
  </si>
  <si>
    <t>Jiří Pivoňka</t>
  </si>
  <si>
    <t>Lukáš Fidler</t>
  </si>
  <si>
    <t>Matěj Oškera</t>
  </si>
  <si>
    <t>Vilém Starosta</t>
  </si>
  <si>
    <t>Vladimír Vávra</t>
  </si>
  <si>
    <t>Adéla Langová</t>
  </si>
  <si>
    <t>Lucie Oborná</t>
  </si>
  <si>
    <t>Duy Le</t>
  </si>
  <si>
    <t>Jakub Ferenčík</t>
  </si>
  <si>
    <t>Matěj Prokopič</t>
  </si>
  <si>
    <t>Matouš Matoušek</t>
  </si>
  <si>
    <t>Oto Ulrich</t>
  </si>
  <si>
    <t>Jiří Kvapil</t>
  </si>
  <si>
    <t>Michal Novák</t>
  </si>
  <si>
    <t>Šimon Pekár</t>
  </si>
  <si>
    <t>Maximilian Eška</t>
  </si>
  <si>
    <t>Pavel Dvořák</t>
  </si>
  <si>
    <t>Tomáš Kupčák</t>
  </si>
  <si>
    <t>Veronika Janů</t>
  </si>
  <si>
    <t>Vít Kejhar</t>
  </si>
  <si>
    <t>Jan Prokeš</t>
  </si>
  <si>
    <t>Magdaléna Malenová</t>
  </si>
  <si>
    <t>Hana Rusinová</t>
  </si>
  <si>
    <t>Jonáš Konečný</t>
  </si>
  <si>
    <t>Kryštof Kastowský</t>
  </si>
  <si>
    <t>Marko Matoničkin</t>
  </si>
  <si>
    <t>Matyáš Oliva</t>
  </si>
  <si>
    <t>Tereza Filipská</t>
  </si>
  <si>
    <t>Vít Pavlík</t>
  </si>
  <si>
    <t>Ondřej Dolejš</t>
  </si>
  <si>
    <t>Stanislav Sadílek</t>
  </si>
  <si>
    <t>Tomáš Nováček</t>
  </si>
  <si>
    <t>Alice Mikesková</t>
  </si>
  <si>
    <t>Jan Hojač</t>
  </si>
  <si>
    <t>Martin Nováček</t>
  </si>
  <si>
    <t>Michal Mrkos</t>
  </si>
  <si>
    <t>Robert Jaworski</t>
  </si>
  <si>
    <t>Vendula Onderková</t>
  </si>
  <si>
    <t>Anna Pavlíková</t>
  </si>
  <si>
    <t>Filip Vrťo</t>
  </si>
  <si>
    <t>Tadeáš Tkadlec</t>
  </si>
  <si>
    <t>Viktorie Holanová</t>
  </si>
  <si>
    <t>Adam Kotrč</t>
  </si>
  <si>
    <t>Dumitru Dutceac</t>
  </si>
  <si>
    <t>Eliška Durstová</t>
  </si>
  <si>
    <t>Filip Šebek</t>
  </si>
  <si>
    <t>Jonáš Vacek</t>
  </si>
  <si>
    <t>Karel Maryško</t>
  </si>
  <si>
    <t>Tomáš Kroupa</t>
  </si>
  <si>
    <t>Vítězslav Havlíček</t>
  </si>
  <si>
    <t>Anna Mrowiecová</t>
  </si>
  <si>
    <t>Daniel Myšák</t>
  </si>
  <si>
    <t>Jakub Polák</t>
  </si>
  <si>
    <t>Gabriela Bělová</t>
  </si>
  <si>
    <t>Kateřina Gelnarová</t>
  </si>
  <si>
    <t>Petr Kahan</t>
  </si>
  <si>
    <t>Petr Tomek</t>
  </si>
  <si>
    <t>Artur Ratošňuk</t>
  </si>
  <si>
    <t>Eliška Malá</t>
  </si>
  <si>
    <t>Jan Riedl</t>
  </si>
  <si>
    <t>Vojtěch Votruba</t>
  </si>
  <si>
    <t>Hana Šebková</t>
  </si>
  <si>
    <t>Michal Drašnar</t>
  </si>
  <si>
    <t>Petr Šícho</t>
  </si>
  <si>
    <t>Eliška Šulerová</t>
  </si>
  <si>
    <t>Jakub Valoušek</t>
  </si>
  <si>
    <t>Jitka Jemelková</t>
  </si>
  <si>
    <t>Vojtěch Válek</t>
  </si>
  <si>
    <t>Martin Beckovský</t>
  </si>
  <si>
    <t>Samuel Kokoška</t>
  </si>
  <si>
    <t>Jakub Petr</t>
  </si>
  <si>
    <t>Matěj Mladý</t>
  </si>
  <si>
    <t>Vojtěch Skyba</t>
  </si>
  <si>
    <t>Radek Zajíček</t>
  </si>
  <si>
    <t>Jakub Maceška</t>
  </si>
  <si>
    <t>Karel Fučík</t>
  </si>
  <si>
    <t>Matěj Drahoš</t>
  </si>
  <si>
    <t>Šárka Samková</t>
  </si>
  <si>
    <t>Aleš Jílek</t>
  </si>
  <si>
    <t>Aneta Kročilová</t>
  </si>
  <si>
    <t>David Lorenc</t>
  </si>
  <si>
    <t>Vojtěch Vincíbr</t>
  </si>
  <si>
    <t>Adéla Krpcová</t>
  </si>
  <si>
    <t>Ondřej Krákora</t>
  </si>
  <si>
    <t>Jaromír Procházka</t>
  </si>
  <si>
    <t>Filip Chodura</t>
  </si>
  <si>
    <t>Jakub Kalista</t>
  </si>
  <si>
    <t>Klára Porubská</t>
  </si>
  <si>
    <t>Kryštof Jendek</t>
  </si>
  <si>
    <t>Jakub Straka</t>
  </si>
  <si>
    <t>Karolína Zapletalová</t>
  </si>
  <si>
    <t>Radek Kalný</t>
  </si>
  <si>
    <t>Tomáš Březina</t>
  </si>
  <si>
    <t>Tereza Kudláčková</t>
  </si>
  <si>
    <t>Filip Temiak</t>
  </si>
  <si>
    <t>Jevhenij Vorochta</t>
  </si>
  <si>
    <t>Lenka Pavlíková</t>
  </si>
  <si>
    <t>Martin Vacek</t>
  </si>
  <si>
    <t>Michaela Moučková</t>
  </si>
  <si>
    <t>Luboš Petráň</t>
  </si>
  <si>
    <t>Filip Černý</t>
  </si>
  <si>
    <t>František Vokáč</t>
  </si>
  <si>
    <t>Jakub Fišner</t>
  </si>
  <si>
    <t>Dominik Rufer</t>
  </si>
  <si>
    <t>Jakub El Mouhib</t>
  </si>
  <si>
    <t>Jan Pchálek</t>
  </si>
  <si>
    <t>Kristýna Korvasová</t>
  </si>
  <si>
    <t>Radek Kučera</t>
  </si>
  <si>
    <t>Dominika Koppová</t>
  </si>
  <si>
    <t>Jan Kořistka</t>
  </si>
  <si>
    <t>Adam Beneš</t>
  </si>
  <si>
    <t>Barbora Holubová</t>
  </si>
  <si>
    <t>Benedikt Bareš</t>
  </si>
  <si>
    <t>Jan Zajíc</t>
  </si>
  <si>
    <t>Ondřej Bajaja</t>
  </si>
  <si>
    <t>obtížnost1</t>
  </si>
  <si>
    <t>obtížnost2</t>
  </si>
  <si>
    <t>P</t>
  </si>
  <si>
    <t>R61</t>
  </si>
  <si>
    <t>Rok</t>
  </si>
  <si>
    <t>Úloha</t>
  </si>
  <si>
    <t>Obtížnost1</t>
  </si>
  <si>
    <t>Obtížnost 2</t>
  </si>
  <si>
    <t>Řazení podle obtížnosti 1</t>
  </si>
  <si>
    <t>dynamika</t>
  </si>
  <si>
    <t>Mechanická práce a energie</t>
  </si>
  <si>
    <t>Mechanika kapalin a Plynů</t>
  </si>
  <si>
    <t>Vnitřní energie a teplo</t>
  </si>
  <si>
    <t>Struktura a vlastnosti plynů</t>
  </si>
  <si>
    <t>Mechanika tuhého tělesa</t>
  </si>
  <si>
    <t>Jihočesky</t>
  </si>
  <si>
    <t>Knopp</t>
  </si>
  <si>
    <t>Janda</t>
  </si>
  <si>
    <t>Keller</t>
  </si>
  <si>
    <t>Čermák</t>
  </si>
  <si>
    <t>Kočí</t>
  </si>
  <si>
    <t>Ludačka</t>
  </si>
  <si>
    <t>Rameš</t>
  </si>
  <si>
    <t>Svobodová</t>
  </si>
  <si>
    <t>Konečný</t>
  </si>
  <si>
    <t>Mašek</t>
  </si>
  <si>
    <t>Beneda</t>
  </si>
  <si>
    <t>Smítková</t>
  </si>
  <si>
    <t>Dolanský</t>
  </si>
  <si>
    <t>Medek</t>
  </si>
  <si>
    <t>Mlezivová</t>
  </si>
  <si>
    <t>Hejl</t>
  </si>
  <si>
    <t>Lebeda</t>
  </si>
  <si>
    <t>Beran</t>
  </si>
  <si>
    <t>Jirka</t>
  </si>
  <si>
    <t>Jihoče</t>
  </si>
  <si>
    <t>Kovárnová</t>
  </si>
  <si>
    <t>Průcha</t>
  </si>
  <si>
    <t>Jakš</t>
  </si>
  <si>
    <t>Picek</t>
  </si>
  <si>
    <t>Drobil</t>
  </si>
  <si>
    <t>Černý</t>
  </si>
  <si>
    <t>Petrouš</t>
  </si>
  <si>
    <t>Pražák</t>
  </si>
  <si>
    <t>Hrubeš</t>
  </si>
  <si>
    <t>Talíř</t>
  </si>
  <si>
    <t>Váchová</t>
  </si>
  <si>
    <t>Faměra</t>
  </si>
  <si>
    <t>Gottfried</t>
  </si>
  <si>
    <t>Koblížková</t>
  </si>
  <si>
    <t>Bureš</t>
  </si>
  <si>
    <t>Houška</t>
  </si>
  <si>
    <t>Čížek</t>
  </si>
  <si>
    <t>Jeřábek</t>
  </si>
  <si>
    <t>Stuchlý</t>
  </si>
  <si>
    <t>Vondruška</t>
  </si>
  <si>
    <t>Šmakal</t>
  </si>
  <si>
    <t>Křížová</t>
  </si>
  <si>
    <t>Pelikánová</t>
  </si>
  <si>
    <t>Landa</t>
  </si>
  <si>
    <t>Mošnička</t>
  </si>
  <si>
    <t>Ray</t>
  </si>
  <si>
    <t>Rod</t>
  </si>
  <si>
    <t>Jihočes</t>
  </si>
  <si>
    <t>Mendl</t>
  </si>
  <si>
    <t>Vondrášek</t>
  </si>
  <si>
    <t>Hanžlík</t>
  </si>
  <si>
    <t>Ambroz</t>
  </si>
  <si>
    <t>Dolejší</t>
  </si>
  <si>
    <t>Hronek</t>
  </si>
  <si>
    <t>Neužil</t>
  </si>
  <si>
    <t>Mazalovská</t>
  </si>
  <si>
    <t>Chládek</t>
  </si>
  <si>
    <t>Scheinpflug</t>
  </si>
  <si>
    <t>Karbusová</t>
  </si>
  <si>
    <t>Stehlík</t>
  </si>
  <si>
    <t>Urban</t>
  </si>
  <si>
    <t>Vondra</t>
  </si>
  <si>
    <t>Křivan</t>
  </si>
  <si>
    <t>Putzer</t>
  </si>
  <si>
    <t>Liber</t>
  </si>
  <si>
    <t>XXX</t>
  </si>
  <si>
    <t>L</t>
  </si>
  <si>
    <t>H</t>
  </si>
  <si>
    <t>+</t>
  </si>
  <si>
    <t>-</t>
  </si>
  <si>
    <t>Úspěšný řešitel a úloha správně</t>
  </si>
  <si>
    <t>Úspěšný a špatně</t>
  </si>
  <si>
    <t>Neúspěšný a špatně</t>
  </si>
  <si>
    <t>Neúspěšný a dobře</t>
  </si>
  <si>
    <t>Analýza nenormovaných</t>
  </si>
  <si>
    <t>Analyza</t>
  </si>
  <si>
    <t>ANO</t>
  </si>
  <si>
    <t>C</t>
  </si>
  <si>
    <t>Kinematika</t>
  </si>
  <si>
    <t>Pohyb v homogenním poli</t>
  </si>
  <si>
    <t>OBT80-20</t>
  </si>
  <si>
    <t>ANO30</t>
  </si>
  <si>
    <t>C alfa</t>
  </si>
  <si>
    <t>C Alfa</t>
  </si>
  <si>
    <t>Obtížnost ročníku</t>
  </si>
  <si>
    <t>Kraje:</t>
  </si>
  <si>
    <t>x</t>
  </si>
  <si>
    <t>Jihomoravský</t>
  </si>
  <si>
    <t>Karlovarský</t>
  </si>
  <si>
    <t>Vysočina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</si>
  <si>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</si>
  <si>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</si>
  <si>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</si>
  <si>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</si>
  <si>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</si>
  <si>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</si>
  <si>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</si>
  <si>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</si>
  <si>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Zlínský</t>
  </si>
  <si>
    <t>http://praha.fyzikalniolympiada.cz/vysledky/</t>
  </si>
  <si>
    <t>http://www.pf.jcu.cz/structure/departments/kaft/pro-verejnost/fyzikalni-olympiada/fyzikalni-olympiada-vysledkove-listiny/</t>
  </si>
  <si>
    <t>https://www.jaroska.cz/fo/53/abcd/krajske_kolo</t>
  </si>
  <si>
    <t>http://kvary.fyzikalniolympiada.cz/vysledky/</t>
  </si>
  <si>
    <t>http://vysocina.fyzikalniolympiada.cz/vysledky/</t>
  </si>
  <si>
    <t>https://fo.randovka.cz/domovsk%C3%A1-str%C3%A1nka/rozklikn%C4%9Bte-archiv-p%C5%99edchoz%C3%ADch-ro%C4%8Dn%C3%ADk%C5%AF/59-ro%C4%8Dn%C3%ADk</t>
  </si>
  <si>
    <t>http://fo.upol.cz/archivkk.html</t>
  </si>
  <si>
    <t>https://souteze.ccvpardubice.cz/soutez/284/</t>
  </si>
  <si>
    <t>https://kof.zcu.cz/fo/</t>
  </si>
  <si>
    <t>http://physics.ujep.cz/~fo/vysledky.html</t>
  </si>
  <si>
    <t>https://www.guh.cz/fyzikalni-olympiada/</t>
  </si>
  <si>
    <t>.</t>
  </si>
  <si>
    <t>http://www.jmskoly.cz/souteze/kolo/28982/</t>
  </si>
  <si>
    <t xml:space="preserve"> </t>
  </si>
  <si>
    <t>http://old.gypce.cz/files/podweb.php?fo&amp;Tue,_29_May_2007_11__41__32_GMT</t>
  </si>
  <si>
    <t>https://www.gypce.cz/fyzikalni-olympiada-pardubickeho-kraje-2/vysledkove-listiny/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</si>
</sst>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&quot; &quot;[$Kč-405];[Red]&quot;-&quot;#,##0.00&quot; &quot;[$Kč-405]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charset val="238"/>
      <scheme val="minor"/>
    </font>
    <font>
      <sz val="11"/>
      <color rgb="FF000000"/>
      <name val="Arial1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415C7B"/>
      <name val="Calibri"/>
      <family val="2"/>
      <charset val="238"/>
      <scheme val="minor"/>
    </font>
    <font>
      <sz val="11"/>
      <color rgb="FF444444"/>
      <name val="Inherit"/>
    </font>
    <font>
      <b/>
      <sz val="11"/>
      <color rgb="FF444444"/>
      <name val="Inherit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EEE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6F6F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rgb="FFEAEAEA"/>
      </left>
      <right style="medium">
        <color rgb="FFEAEAEA"/>
      </right>
      <top style="medium">
        <color rgb="FFEAEAEA"/>
      </top>
      <bottom style="medium">
        <color rgb="FFEAEAEA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thin">
        <color rgb="FF000000"/>
      </top>
      <bottom style="medium">
        <color rgb="FFC0C0C0"/>
      </bottom>
      <diagonal/>
    </border>
    <border>
      <left style="medium">
        <color rgb="FFC0C0C0"/>
      </left>
      <right style="thin">
        <color rgb="FF000000"/>
      </right>
      <top style="thin">
        <color rgb="FF000000"/>
      </top>
      <bottom style="medium">
        <color rgb="FFC0C0C0"/>
      </bottom>
      <diagonal/>
    </border>
    <border>
      <left style="medium">
        <color rgb="FFC0C0C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rgb="FF000000"/>
      </bottom>
      <diagonal/>
    </border>
    <border>
      <left style="medium">
        <color rgb="FFC0C0C0"/>
      </left>
      <right style="thin">
        <color rgb="FF000000"/>
      </right>
      <top style="medium">
        <color rgb="FFC0C0C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rgb="FFEAEAEA"/>
      </left>
      <right style="medium">
        <color rgb="FFEAEAEA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CCCCB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8" applyNumberFormat="0" applyFill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6" fillId="7" borderId="11" applyNumberFormat="0" applyAlignment="0" applyProtection="0"/>
    <xf numFmtId="0" fontId="7" fillId="8" borderId="12" applyNumberFormat="0" applyAlignment="0" applyProtection="0"/>
    <xf numFmtId="0" fontId="8" fillId="8" borderId="11" applyNumberFormat="0" applyAlignment="0" applyProtection="0"/>
    <xf numFmtId="0" fontId="9" fillId="0" borderId="13" applyNumberFormat="0" applyFill="0" applyAlignment="0" applyProtection="0"/>
    <xf numFmtId="0" fontId="10" fillId="9" borderId="1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6" applyNumberFormat="0" applyFill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0" borderId="0"/>
    <xf numFmtId="0" fontId="18" fillId="0" borderId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" fillId="0" borderId="0"/>
    <xf numFmtId="0" fontId="1" fillId="10" borderId="15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23" fillId="0" borderId="0"/>
    <xf numFmtId="0" fontId="24" fillId="0" borderId="0">
      <alignment horizontal="center"/>
    </xf>
    <xf numFmtId="0" fontId="24" fillId="0" borderId="0">
      <alignment horizontal="center" textRotation="90"/>
    </xf>
    <xf numFmtId="0" fontId="23" fillId="0" borderId="0"/>
    <xf numFmtId="0" fontId="25" fillId="0" borderId="0"/>
    <xf numFmtId="165" fontId="25" fillId="0" borderId="0"/>
    <xf numFmtId="0" fontId="1" fillId="0" borderId="0"/>
    <xf numFmtId="0" fontId="35" fillId="0" borderId="0" applyNumberFormat="0" applyFill="0" applyBorder="0" applyAlignment="0" applyProtection="0"/>
  </cellStyleXfs>
  <cellXfs count="291">
    <xf numFmtId="0" fontId="0" fillId="0" borderId="0" xfId="0"/>
    <xf numFmtId="0" fontId="19" fillId="0" borderId="0" xfId="32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left" vertical="center" wrapText="1"/>
    </xf>
    <xf numFmtId="0" fontId="26" fillId="0" borderId="27" xfId="0" applyFont="1" applyBorder="1" applyAlignment="1">
      <alignment horizontal="center" vertical="center" wrapText="1"/>
    </xf>
    <xf numFmtId="0" fontId="0" fillId="0" borderId="0" xfId="0" applyFont="1"/>
    <xf numFmtId="0" fontId="26" fillId="0" borderId="0" xfId="0" applyFont="1" applyFill="1" applyBorder="1" applyAlignment="1">
      <alignment horizontal="center" vertical="center" wrapText="1"/>
    </xf>
    <xf numFmtId="0" fontId="0" fillId="2" borderId="0" xfId="0" applyFont="1" applyFill="1"/>
    <xf numFmtId="0" fontId="26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19" fillId="0" borderId="0" xfId="32" applyFont="1"/>
    <xf numFmtId="0" fontId="28" fillId="18" borderId="0" xfId="32" applyFont="1" applyFill="1"/>
    <xf numFmtId="0" fontId="19" fillId="0" borderId="0" xfId="32" applyFont="1" applyFill="1"/>
    <xf numFmtId="0" fontId="21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19" fillId="0" borderId="0" xfId="32" applyFont="1" applyAlignment="1">
      <alignment horizontal="center"/>
    </xf>
    <xf numFmtId="0" fontId="28" fillId="18" borderId="0" xfId="32" applyFont="1" applyFill="1" applyAlignment="1">
      <alignment horizontal="center"/>
    </xf>
    <xf numFmtId="0" fontId="19" fillId="0" borderId="0" xfId="32" applyFont="1" applyFill="1" applyAlignment="1">
      <alignment horizontal="center"/>
    </xf>
    <xf numFmtId="0" fontId="21" fillId="2" borderId="25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6" fillId="0" borderId="26" xfId="34" applyFont="1" applyFill="1" applyBorder="1" applyAlignment="1" applyProtection="1"/>
    <xf numFmtId="0" fontId="26" fillId="0" borderId="26" xfId="34" applyFont="1" applyBorder="1"/>
    <xf numFmtId="0" fontId="26" fillId="0" borderId="26" xfId="35" applyFont="1" applyFill="1" applyBorder="1" applyAlignment="1">
      <alignment horizontal="center"/>
    </xf>
    <xf numFmtId="0" fontId="26" fillId="21" borderId="26" xfId="34" applyFont="1" applyFill="1" applyBorder="1"/>
    <xf numFmtId="0" fontId="26" fillId="0" borderId="0" xfId="34" applyFont="1" applyFill="1" applyBorder="1"/>
    <xf numFmtId="0" fontId="26" fillId="0" borderId="0" xfId="35" applyFont="1" applyFill="1" applyBorder="1" applyAlignment="1">
      <alignment horizontal="center"/>
    </xf>
    <xf numFmtId="0" fontId="30" fillId="2" borderId="18" xfId="0" applyFont="1" applyFill="1" applyBorder="1" applyAlignment="1">
      <alignment vertical="top" wrapText="1"/>
    </xf>
    <xf numFmtId="0" fontId="30" fillId="2" borderId="22" xfId="0" applyFont="1" applyFill="1" applyBorder="1" applyAlignment="1">
      <alignment vertical="top" wrapText="1"/>
    </xf>
    <xf numFmtId="0" fontId="30" fillId="2" borderId="24" xfId="0" applyFont="1" applyFill="1" applyBorder="1" applyAlignment="1">
      <alignment vertical="top" wrapText="1"/>
    </xf>
    <xf numFmtId="0" fontId="30" fillId="2" borderId="23" xfId="0" applyFont="1" applyFill="1" applyBorder="1" applyAlignment="1">
      <alignment vertical="top" wrapText="1"/>
    </xf>
    <xf numFmtId="0" fontId="30" fillId="2" borderId="18" xfId="0" applyFont="1" applyFill="1" applyBorder="1" applyAlignment="1">
      <alignment horizontal="right" vertical="top" wrapText="1"/>
    </xf>
    <xf numFmtId="0" fontId="30" fillId="20" borderId="18" xfId="0" applyFont="1" applyFill="1" applyBorder="1" applyAlignment="1">
      <alignment vertical="top" wrapText="1"/>
    </xf>
    <xf numFmtId="0" fontId="30" fillId="20" borderId="18" xfId="0" applyFont="1" applyFill="1" applyBorder="1" applyAlignment="1">
      <alignment horizontal="right" vertical="top" wrapText="1"/>
    </xf>
    <xf numFmtId="0" fontId="30" fillId="20" borderId="22" xfId="0" applyFont="1" applyFill="1" applyBorder="1" applyAlignment="1">
      <alignment vertical="top" wrapText="1"/>
    </xf>
    <xf numFmtId="0" fontId="30" fillId="20" borderId="23" xfId="0" applyFont="1" applyFill="1" applyBorder="1" applyAlignment="1">
      <alignment vertical="top" wrapText="1"/>
    </xf>
    <xf numFmtId="0" fontId="19" fillId="0" borderId="0" xfId="29" applyFont="1" applyAlignment="1">
      <alignment horizontal="center"/>
    </xf>
    <xf numFmtId="0" fontId="19" fillId="0" borderId="0" xfId="30" applyFont="1" applyAlignment="1">
      <alignment horizontal="center"/>
    </xf>
    <xf numFmtId="0" fontId="28" fillId="18" borderId="0" xfId="30" applyFont="1" applyFill="1" applyAlignment="1">
      <alignment horizontal="center"/>
    </xf>
    <xf numFmtId="0" fontId="19" fillId="0" borderId="0" xfId="31" applyFont="1" applyAlignment="1">
      <alignment horizontal="center"/>
    </xf>
    <xf numFmtId="0" fontId="30" fillId="2" borderId="21" xfId="0" applyFont="1" applyFill="1" applyBorder="1" applyAlignment="1">
      <alignment horizontal="center" vertical="top" wrapText="1"/>
    </xf>
    <xf numFmtId="0" fontId="30" fillId="20" borderId="18" xfId="0" applyFont="1" applyFill="1" applyBorder="1" applyAlignment="1">
      <alignment horizontal="center" vertical="top" wrapText="1"/>
    </xf>
    <xf numFmtId="0" fontId="30" fillId="20" borderId="22" xfId="0" applyFont="1" applyFill="1" applyBorder="1" applyAlignment="1">
      <alignment horizontal="center" vertical="top" wrapText="1"/>
    </xf>
    <xf numFmtId="0" fontId="30" fillId="2" borderId="18" xfId="0" applyFont="1" applyFill="1" applyBorder="1" applyAlignment="1">
      <alignment horizontal="center" vertical="top" wrapText="1"/>
    </xf>
    <xf numFmtId="0" fontId="30" fillId="2" borderId="22" xfId="0" applyFont="1" applyFill="1" applyBorder="1" applyAlignment="1">
      <alignment horizontal="center" vertical="top" wrapText="1"/>
    </xf>
    <xf numFmtId="0" fontId="30" fillId="20" borderId="20" xfId="0" applyFont="1" applyFill="1" applyBorder="1" applyAlignment="1">
      <alignment horizontal="center" vertical="top" wrapText="1"/>
    </xf>
    <xf numFmtId="0" fontId="30" fillId="2" borderId="20" xfId="0" applyFont="1" applyFill="1" applyBorder="1" applyAlignment="1">
      <alignment horizontal="center" vertical="top" wrapText="1"/>
    </xf>
    <xf numFmtId="49" fontId="27" fillId="2" borderId="3" xfId="0" applyNumberFormat="1" applyFont="1" applyFill="1" applyBorder="1" applyAlignment="1">
      <alignment horizontal="center" vertical="center" wrapText="1"/>
    </xf>
    <xf numFmtId="49" fontId="27" fillId="4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0" fontId="19" fillId="0" borderId="0" xfId="21" applyFont="1" applyAlignment="1">
      <alignment horizontal="center"/>
    </xf>
    <xf numFmtId="0" fontId="19" fillId="0" borderId="0" xfId="26" applyFont="1" applyAlignment="1">
      <alignment horizontal="center"/>
    </xf>
    <xf numFmtId="49" fontId="19" fillId="18" borderId="0" xfId="26" applyNumberFormat="1" applyFont="1" applyFill="1" applyAlignment="1">
      <alignment horizontal="center"/>
    </xf>
    <xf numFmtId="0" fontId="19" fillId="0" borderId="0" xfId="27" applyFont="1" applyAlignment="1">
      <alignment horizontal="center"/>
    </xf>
    <xf numFmtId="0" fontId="19" fillId="0" borderId="0" xfId="28" applyFont="1" applyAlignment="1">
      <alignment horizontal="center"/>
    </xf>
    <xf numFmtId="49" fontId="19" fillId="18" borderId="0" xfId="28" applyNumberFormat="1" applyFont="1" applyFill="1" applyAlignment="1">
      <alignment horizontal="center"/>
    </xf>
    <xf numFmtId="0" fontId="19" fillId="0" borderId="0" xfId="28" applyFont="1" applyFill="1" applyAlignment="1">
      <alignment horizontal="center"/>
    </xf>
    <xf numFmtId="49" fontId="19" fillId="0" borderId="0" xfId="28" applyNumberFormat="1" applyFont="1" applyFill="1" applyAlignment="1">
      <alignment horizontal="center"/>
    </xf>
    <xf numFmtId="49" fontId="30" fillId="2" borderId="18" xfId="0" applyNumberFormat="1" applyFont="1" applyFill="1" applyBorder="1" applyAlignment="1">
      <alignment horizontal="center" vertical="top" wrapText="1"/>
    </xf>
    <xf numFmtId="49" fontId="30" fillId="20" borderId="18" xfId="0" applyNumberFormat="1" applyFont="1" applyFill="1" applyBorder="1" applyAlignment="1">
      <alignment horizontal="center" vertical="top" wrapText="1"/>
    </xf>
    <xf numFmtId="0" fontId="0" fillId="0" borderId="0" xfId="33" applyFont="1" applyAlignment="1">
      <alignment horizontal="center"/>
    </xf>
    <xf numFmtId="0" fontId="0" fillId="0" borderId="0" xfId="33" applyNumberFormat="1" applyFont="1" applyAlignment="1">
      <alignment horizontal="center"/>
    </xf>
    <xf numFmtId="0" fontId="27" fillId="2" borderId="6" xfId="0" applyFont="1" applyFill="1" applyBorder="1" applyAlignment="1">
      <alignment horizontal="center" vertical="center" wrapText="1"/>
    </xf>
    <xf numFmtId="0" fontId="19" fillId="18" borderId="0" xfId="21" applyFont="1" applyFill="1" applyAlignment="1">
      <alignment horizontal="center"/>
    </xf>
    <xf numFmtId="0" fontId="19" fillId="0" borderId="0" xfId="21" applyFont="1" applyFill="1" applyAlignment="1">
      <alignment horizontal="center"/>
    </xf>
    <xf numFmtId="0" fontId="19" fillId="0" borderId="0" xfId="20" applyFont="1" applyAlignment="1">
      <alignment horizontal="center"/>
    </xf>
    <xf numFmtId="0" fontId="19" fillId="18" borderId="0" xfId="20" applyFont="1" applyFill="1" applyAlignment="1">
      <alignment horizontal="center"/>
    </xf>
    <xf numFmtId="0" fontId="19" fillId="0" borderId="0" xfId="20" applyFont="1" applyFill="1" applyAlignment="1">
      <alignment horizontal="center"/>
    </xf>
    <xf numFmtId="1" fontId="19" fillId="0" borderId="17" xfId="32" applyNumberFormat="1" applyFont="1" applyBorder="1" applyAlignment="1">
      <alignment horizontal="center"/>
    </xf>
    <xf numFmtId="1" fontId="19" fillId="0" borderId="0" xfId="32" applyNumberFormat="1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 wrapText="1"/>
    </xf>
    <xf numFmtId="0" fontId="0" fillId="17" borderId="0" xfId="0" applyFont="1" applyFill="1" applyAlignment="1">
      <alignment horizontal="center"/>
    </xf>
    <xf numFmtId="0" fontId="19" fillId="0" borderId="17" xfId="32" applyFont="1" applyBorder="1" applyAlignment="1">
      <alignment horizontal="center"/>
    </xf>
    <xf numFmtId="0" fontId="19" fillId="0" borderId="17" xfId="32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19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164" fontId="19" fillId="0" borderId="17" xfId="32" applyNumberFormat="1" applyFont="1" applyBorder="1" applyAlignment="1">
      <alignment horizontal="center"/>
    </xf>
    <xf numFmtId="1" fontId="19" fillId="0" borderId="17" xfId="32" applyNumberFormat="1" applyFont="1" applyBorder="1" applyAlignment="1">
      <alignment horizontal="center" vertical="center"/>
    </xf>
    <xf numFmtId="0" fontId="19" fillId="17" borderId="0" xfId="20" applyFont="1" applyFill="1" applyAlignment="1">
      <alignment horizontal="center"/>
    </xf>
    <xf numFmtId="0" fontId="28" fillId="17" borderId="0" xfId="20" applyFont="1" applyFill="1" applyAlignment="1">
      <alignment horizontal="center"/>
    </xf>
    <xf numFmtId="0" fontId="19" fillId="19" borderId="17" xfId="32" applyFont="1" applyFill="1" applyBorder="1" applyAlignment="1">
      <alignment horizontal="center"/>
    </xf>
    <xf numFmtId="0" fontId="32" fillId="22" borderId="18" xfId="0" applyFont="1" applyFill="1" applyBorder="1" applyAlignment="1">
      <alignment horizontal="left" vertical="top" wrapText="1"/>
    </xf>
    <xf numFmtId="0" fontId="33" fillId="22" borderId="18" xfId="0" applyFont="1" applyFill="1" applyBorder="1" applyAlignment="1">
      <alignment horizontal="left" vertical="top" wrapText="1"/>
    </xf>
    <xf numFmtId="0" fontId="32" fillId="22" borderId="28" xfId="0" applyFont="1" applyFill="1" applyBorder="1" applyAlignment="1">
      <alignment horizontal="left" vertical="top" wrapText="1"/>
    </xf>
    <xf numFmtId="0" fontId="33" fillId="22" borderId="28" xfId="0" applyFont="1" applyFill="1" applyBorder="1" applyAlignment="1">
      <alignment horizontal="left" vertical="top" wrapText="1"/>
    </xf>
    <xf numFmtId="0" fontId="30" fillId="2" borderId="20" xfId="0" applyFont="1" applyFill="1" applyBorder="1" applyAlignment="1">
      <alignment horizontal="center" vertical="top" wrapText="1"/>
    </xf>
    <xf numFmtId="0" fontId="0" fillId="23" borderId="0" xfId="0" applyFill="1"/>
    <xf numFmtId="0" fontId="32" fillId="23" borderId="18" xfId="0" applyFont="1" applyFill="1" applyBorder="1" applyAlignment="1">
      <alignment horizontal="left" vertical="top" wrapText="1"/>
    </xf>
    <xf numFmtId="0" fontId="32" fillId="23" borderId="28" xfId="0" applyFont="1" applyFill="1" applyBorder="1" applyAlignment="1">
      <alignment horizontal="left" vertical="top" wrapText="1"/>
    </xf>
    <xf numFmtId="0" fontId="0" fillId="0" borderId="29" xfId="0" applyBorder="1"/>
    <xf numFmtId="1" fontId="21" fillId="3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0" fontId="0" fillId="23" borderId="0" xfId="0" applyFont="1" applyFill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4" borderId="35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0" fillId="24" borderId="30" xfId="0" applyFill="1" applyBorder="1"/>
    <xf numFmtId="0" fontId="0" fillId="24" borderId="0" xfId="0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3" xfId="0" applyFill="1" applyBorder="1" applyAlignment="1">
      <alignment horizontal="center"/>
    </xf>
    <xf numFmtId="0" fontId="0" fillId="25" borderId="35" xfId="0" applyFill="1" applyBorder="1" applyAlignment="1">
      <alignment horizontal="center"/>
    </xf>
    <xf numFmtId="0" fontId="0" fillId="25" borderId="30" xfId="0" applyFill="1" applyBorder="1" applyAlignment="1">
      <alignment horizontal="center"/>
    </xf>
    <xf numFmtId="0" fontId="0" fillId="25" borderId="30" xfId="0" applyFill="1" applyBorder="1"/>
    <xf numFmtId="0" fontId="0" fillId="25" borderId="0" xfId="0" applyFill="1" applyBorder="1" applyAlignment="1">
      <alignment horizontal="center"/>
    </xf>
    <xf numFmtId="0" fontId="0" fillId="26" borderId="29" xfId="0" applyFill="1" applyBorder="1" applyAlignment="1">
      <alignment horizontal="center"/>
    </xf>
    <xf numFmtId="0" fontId="0" fillId="26" borderId="0" xfId="0" applyFill="1" applyBorder="1" applyAlignment="1">
      <alignment horizontal="center"/>
    </xf>
    <xf numFmtId="0" fontId="0" fillId="26" borderId="30" xfId="0" applyFill="1" applyBorder="1"/>
    <xf numFmtId="0" fontId="0" fillId="26" borderId="33" xfId="0" applyFill="1" applyBorder="1" applyAlignment="1">
      <alignment horizontal="center"/>
    </xf>
    <xf numFmtId="0" fontId="0" fillId="26" borderId="35" xfId="0" applyFill="1" applyBorder="1" applyAlignment="1">
      <alignment horizontal="center"/>
    </xf>
    <xf numFmtId="0" fontId="0" fillId="26" borderId="30" xfId="0" applyFill="1" applyBorder="1" applyAlignment="1">
      <alignment horizontal="center"/>
    </xf>
    <xf numFmtId="0" fontId="0" fillId="27" borderId="29" xfId="0" applyFill="1" applyBorder="1" applyAlignment="1">
      <alignment horizontal="center"/>
    </xf>
    <xf numFmtId="0" fontId="0" fillId="27" borderId="0" xfId="0" applyFill="1" applyBorder="1" applyAlignment="1">
      <alignment horizontal="center"/>
    </xf>
    <xf numFmtId="0" fontId="0" fillId="27" borderId="30" xfId="0" applyFill="1" applyBorder="1"/>
    <xf numFmtId="0" fontId="0" fillId="27" borderId="33" xfId="0" applyFill="1" applyBorder="1" applyAlignment="1">
      <alignment horizontal="center"/>
    </xf>
    <xf numFmtId="0" fontId="0" fillId="28" borderId="35" xfId="0" applyFill="1" applyBorder="1" applyAlignment="1">
      <alignment horizontal="center"/>
    </xf>
    <xf numFmtId="0" fontId="0" fillId="28" borderId="30" xfId="0" applyFill="1" applyBorder="1" applyAlignment="1">
      <alignment horizontal="center"/>
    </xf>
    <xf numFmtId="0" fontId="0" fillId="28" borderId="30" xfId="0" applyFill="1" applyBorder="1"/>
    <xf numFmtId="0" fontId="0" fillId="28" borderId="0" xfId="0" applyFill="1" applyBorder="1" applyAlignment="1">
      <alignment horizontal="center"/>
    </xf>
    <xf numFmtId="0" fontId="0" fillId="28" borderId="29" xfId="0" applyFill="1" applyBorder="1" applyAlignment="1">
      <alignment horizontal="center"/>
    </xf>
    <xf numFmtId="0" fontId="0" fillId="28" borderId="33" xfId="0" applyFill="1" applyBorder="1" applyAlignment="1">
      <alignment horizontal="center"/>
    </xf>
    <xf numFmtId="0" fontId="0" fillId="29" borderId="35" xfId="0" applyFill="1" applyBorder="1" applyAlignment="1">
      <alignment horizontal="center"/>
    </xf>
    <xf numFmtId="0" fontId="0" fillId="29" borderId="0" xfId="0" applyFill="1" applyBorder="1" applyAlignment="1">
      <alignment horizontal="center"/>
    </xf>
    <xf numFmtId="0" fontId="0" fillId="29" borderId="30" xfId="0" applyFill="1" applyBorder="1"/>
    <xf numFmtId="0" fontId="0" fillId="29" borderId="29" xfId="0" applyFill="1" applyBorder="1" applyAlignment="1">
      <alignment horizontal="center"/>
    </xf>
    <xf numFmtId="0" fontId="0" fillId="30" borderId="29" xfId="0" applyFill="1" applyBorder="1" applyAlignment="1">
      <alignment horizontal="center"/>
    </xf>
    <xf numFmtId="0" fontId="0" fillId="30" borderId="33" xfId="0" applyFill="1" applyBorder="1" applyAlignment="1">
      <alignment horizontal="center"/>
    </xf>
    <xf numFmtId="0" fontId="0" fillId="30" borderId="30" xfId="0" applyFill="1" applyBorder="1"/>
    <xf numFmtId="0" fontId="0" fillId="30" borderId="0" xfId="0" applyFill="1" applyBorder="1" applyAlignment="1">
      <alignment horizontal="center"/>
    </xf>
    <xf numFmtId="0" fontId="0" fillId="31" borderId="29" xfId="0" applyFill="1" applyBorder="1" applyAlignment="1">
      <alignment horizontal="center"/>
    </xf>
    <xf numFmtId="0" fontId="0" fillId="31" borderId="33" xfId="0" applyFill="1" applyBorder="1" applyAlignment="1">
      <alignment horizontal="center"/>
    </xf>
    <xf numFmtId="0" fontId="0" fillId="31" borderId="30" xfId="0" applyFill="1" applyBorder="1"/>
    <xf numFmtId="0" fontId="0" fillId="31" borderId="35" xfId="0" applyFill="1" applyBorder="1" applyAlignment="1">
      <alignment horizontal="center"/>
    </xf>
    <xf numFmtId="0" fontId="0" fillId="31" borderId="30" xfId="0" applyFill="1" applyBorder="1" applyAlignment="1">
      <alignment horizontal="center"/>
    </xf>
    <xf numFmtId="0" fontId="0" fillId="31" borderId="0" xfId="0" applyFill="1" applyBorder="1" applyAlignment="1">
      <alignment horizontal="center"/>
    </xf>
    <xf numFmtId="0" fontId="0" fillId="26" borderId="36" xfId="0" applyFill="1" applyBorder="1" applyAlignment="1">
      <alignment horizontal="center"/>
    </xf>
    <xf numFmtId="0" fontId="0" fillId="26" borderId="37" xfId="0" applyFill="1" applyBorder="1"/>
    <xf numFmtId="0" fontId="0" fillId="25" borderId="29" xfId="0" applyFill="1" applyBorder="1" applyAlignment="1">
      <alignment horizontal="center"/>
    </xf>
    <xf numFmtId="0" fontId="0" fillId="25" borderId="36" xfId="0" applyFill="1" applyBorder="1" applyAlignment="1">
      <alignment horizontal="center"/>
    </xf>
    <xf numFmtId="0" fontId="0" fillId="30" borderId="35" xfId="0" applyFill="1" applyBorder="1" applyAlignment="1">
      <alignment horizontal="center"/>
    </xf>
    <xf numFmtId="0" fontId="0" fillId="27" borderId="35" xfId="0" applyFill="1" applyBorder="1" applyAlignment="1">
      <alignment horizontal="center"/>
    </xf>
    <xf numFmtId="0" fontId="0" fillId="29" borderId="30" xfId="0" applyFill="1" applyBorder="1" applyAlignment="1">
      <alignment horizontal="center"/>
    </xf>
    <xf numFmtId="0" fontId="0" fillId="25" borderId="33" xfId="0" applyFill="1" applyBorder="1" applyAlignment="1">
      <alignment horizontal="center"/>
    </xf>
    <xf numFmtId="0" fontId="0" fillId="27" borderId="30" xfId="0" applyFill="1" applyBorder="1" applyAlignment="1">
      <alignment horizontal="center"/>
    </xf>
    <xf numFmtId="0" fontId="0" fillId="25" borderId="37" xfId="0" applyFill="1" applyBorder="1"/>
    <xf numFmtId="0" fontId="0" fillId="29" borderId="33" xfId="0" applyFill="1" applyBorder="1" applyAlignment="1">
      <alignment horizontal="center"/>
    </xf>
    <xf numFmtId="0" fontId="0" fillId="32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1" borderId="0" xfId="0" applyFill="1"/>
    <xf numFmtId="0" fontId="0" fillId="30" borderId="0" xfId="0" applyFill="1"/>
    <xf numFmtId="0" fontId="0" fillId="18" borderId="0" xfId="0" applyFont="1" applyFill="1" applyAlignment="1">
      <alignment horizontal="center"/>
    </xf>
    <xf numFmtId="0" fontId="0" fillId="18" borderId="0" xfId="0" applyFont="1" applyFill="1"/>
    <xf numFmtId="0" fontId="28" fillId="0" borderId="46" xfId="41" applyFont="1" applyBorder="1" applyAlignment="1">
      <alignment horizontal="center" vertical="center"/>
    </xf>
    <xf numFmtId="0" fontId="28" fillId="0" borderId="47" xfId="41" applyFont="1" applyBorder="1" applyAlignment="1">
      <alignment horizontal="center" vertical="center"/>
    </xf>
    <xf numFmtId="0" fontId="28" fillId="33" borderId="47" xfId="41" applyFont="1" applyFill="1" applyBorder="1" applyAlignment="1">
      <alignment horizontal="center" vertical="center"/>
    </xf>
    <xf numFmtId="0" fontId="28" fillId="0" borderId="48" xfId="41" applyFont="1" applyBorder="1" applyAlignment="1">
      <alignment horizontal="center" vertical="center"/>
    </xf>
    <xf numFmtId="0" fontId="28" fillId="0" borderId="50" xfId="4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0" xfId="0"/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28" fillId="0" borderId="46" xfId="41" applyFont="1" applyBorder="1" applyAlignment="1">
      <alignment horizontal="center" vertical="center"/>
    </xf>
    <xf numFmtId="0" fontId="28" fillId="0" borderId="47" xfId="41" applyFont="1" applyBorder="1" applyAlignment="1">
      <alignment horizontal="center" vertical="center"/>
    </xf>
    <xf numFmtId="0" fontId="28" fillId="0" borderId="48" xfId="41" applyFont="1" applyBorder="1" applyAlignment="1">
      <alignment horizontal="center" vertical="center"/>
    </xf>
    <xf numFmtId="0" fontId="28" fillId="0" borderId="52" xfId="41" applyFont="1" applyBorder="1" applyAlignment="1">
      <alignment horizontal="center" vertical="center"/>
    </xf>
    <xf numFmtId="0" fontId="28" fillId="0" borderId="53" xfId="41" applyFont="1" applyBorder="1" applyAlignment="1">
      <alignment horizontal="center" vertical="center"/>
    </xf>
    <xf numFmtId="0" fontId="28" fillId="0" borderId="34" xfId="41" applyFont="1" applyBorder="1" applyAlignment="1">
      <alignment horizontal="center" vertical="center"/>
    </xf>
    <xf numFmtId="0" fontId="28" fillId="33" borderId="52" xfId="41" applyFont="1" applyFill="1" applyBorder="1" applyAlignment="1">
      <alignment horizontal="center" vertical="center"/>
    </xf>
    <xf numFmtId="0" fontId="0" fillId="0" borderId="0" xfId="0"/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1" xfId="0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28" fillId="0" borderId="46" xfId="41" applyFont="1" applyBorder="1" applyAlignment="1">
      <alignment horizontal="center" vertical="center"/>
    </xf>
    <xf numFmtId="0" fontId="28" fillId="0" borderId="47" xfId="41" applyFont="1" applyBorder="1" applyAlignment="1">
      <alignment horizontal="center" vertical="center"/>
    </xf>
    <xf numFmtId="0" fontId="28" fillId="0" borderId="48" xfId="41" applyFont="1" applyBorder="1" applyAlignment="1">
      <alignment horizontal="center" vertical="center"/>
    </xf>
    <xf numFmtId="0" fontId="28" fillId="0" borderId="52" xfId="41" applyFont="1" applyBorder="1" applyAlignment="1">
      <alignment horizontal="center" vertical="center"/>
    </xf>
    <xf numFmtId="0" fontId="28" fillId="0" borderId="53" xfId="41" applyFont="1" applyBorder="1" applyAlignment="1">
      <alignment horizontal="center" vertical="center"/>
    </xf>
    <xf numFmtId="0" fontId="28" fillId="0" borderId="34" xfId="41" applyFont="1" applyBorder="1" applyAlignment="1">
      <alignment horizontal="center" vertical="center"/>
    </xf>
    <xf numFmtId="0" fontId="0" fillId="0" borderId="0" xfId="0"/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2" xfId="0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60" xfId="0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0" fillId="0" borderId="0" xfId="0"/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2" xfId="0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30" borderId="30" xfId="0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25" borderId="0" xfId="0" applyFill="1"/>
    <xf numFmtId="0" fontId="0" fillId="24" borderId="0" xfId="0" applyFill="1"/>
    <xf numFmtId="0" fontId="0" fillId="34" borderId="0" xfId="0" applyFill="1"/>
    <xf numFmtId="0" fontId="35" fillId="0" borderId="0" xfId="42"/>
  </cellXfs>
  <cellStyles count="43">
    <cellStyle name="Celkem" xfId="13" builtinId="25" customBuiltin="1"/>
    <cellStyle name="Excel Built-in Normal" xfId="35" xr:uid="{2D77A13A-4AAB-474C-971A-D7ACB96913DC}"/>
    <cellStyle name="Heading" xfId="36" xr:uid="{ACC0F51C-23B1-4AEE-83BD-8FA3B8420C14}"/>
    <cellStyle name="Heading1" xfId="37" xr:uid="{226E466B-D142-4757-8F00-0455DFCAC855}"/>
    <cellStyle name="Hypertextový odkaz" xfId="42" builtinId="8"/>
    <cellStyle name="Kontrolní buňka" xfId="10" builtinId="23" customBuiltin="1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ázev 2" xfId="22" xr:uid="{80F24E0C-67AF-4677-B6B5-BFF8BEAE4737}"/>
    <cellStyle name="Neutrální 2" xfId="23" xr:uid="{D5696D7E-8C42-4C33-91A9-03CA436288F1}"/>
    <cellStyle name="Normální" xfId="0" builtinId="0"/>
    <cellStyle name="Normální 10" xfId="32" xr:uid="{41FEF036-C6C7-4297-B1B2-BCB10E3835C5}"/>
    <cellStyle name="Normální 10 2" xfId="41" xr:uid="{96C9218C-FED7-46F3-9523-1EA15EC54016}"/>
    <cellStyle name="Normální 11" xfId="33" xr:uid="{6A5DA738-1A07-4C15-B46F-DE62E135FFDA}"/>
    <cellStyle name="Normální 12" xfId="34" xr:uid="{515BAEC0-48D6-4330-99A6-72957D9561D2}"/>
    <cellStyle name="Normální 2" xfId="20" xr:uid="{393B1DAC-8B52-42F5-B474-B2629E5ED101}"/>
    <cellStyle name="normální 2 2" xfId="24" xr:uid="{43DFFE24-3657-4F07-9D41-E980441C23A5}"/>
    <cellStyle name="Normální 2 3" xfId="38" xr:uid="{9E1029A2-6C75-488D-935D-015CAFB535D7}"/>
    <cellStyle name="Normální 3" xfId="21" xr:uid="{2A108AE9-4678-453E-868A-CA34FD00024E}"/>
    <cellStyle name="Normální 4" xfId="26" xr:uid="{DE66C39C-035D-4CB4-84B4-BF75F131F67A}"/>
    <cellStyle name="Normální 5" xfId="27" xr:uid="{1C24A0CC-06CC-4C6B-9B99-1169E20D330D}"/>
    <cellStyle name="Normální 6" xfId="28" xr:uid="{B3CFBF36-562C-4F00-9E9D-0D186BA89C01}"/>
    <cellStyle name="Normální 7" xfId="29" xr:uid="{5B716418-357A-41AB-8C2D-894ED5C1CDD0}"/>
    <cellStyle name="Normální 8" xfId="30" xr:uid="{1227F88D-51BF-462A-8C91-10F6A06889D7}"/>
    <cellStyle name="Normální 9" xfId="31" xr:uid="{52F8FAED-88F1-4A30-A5DC-4FBE736D97A5}"/>
    <cellStyle name="Poznámka 2" xfId="25" xr:uid="{E5FA3393-03D3-4D9B-90B6-0D0F4B74E922}"/>
    <cellStyle name="Propojená buňka" xfId="9" builtinId="24" customBuiltin="1"/>
    <cellStyle name="Result" xfId="39" xr:uid="{D7A4309D-33B9-495A-8BAB-07F6F9B684C0}"/>
    <cellStyle name="Result2" xfId="40" xr:uid="{DBAAA5FA-1012-440D-90EA-88FDAF8AB749}"/>
    <cellStyle name="Správně" xfId="5" builtinId="26" customBuiltin="1"/>
    <cellStyle name="Text upozornění" xfId="11" builtinId="11" customBuiltin="1"/>
    <cellStyle name="Vstup" xfId="6" builtinId="20" customBuiltin="1"/>
    <cellStyle name="Výpočet" xfId="8" builtinId="22" customBuiltin="1"/>
    <cellStyle name="Výstup" xfId="7" builtinId="21" customBuiltin="1"/>
    <cellStyle name="Vysvětlující text" xfId="12" builtinId="53" customBuiltin="1"/>
    <cellStyle name="Zvýraznění 1" xfId="14" builtinId="29" customBuiltin="1"/>
    <cellStyle name="Zvýraznění 2" xfId="15" builtinId="33" customBuiltin="1"/>
    <cellStyle name="Zvýraznění 3" xfId="16" builtinId="37" customBuiltin="1"/>
    <cellStyle name="Zvýraznění 4" xfId="17" builtinId="41" customBuiltin="1"/>
    <cellStyle name="Zvýraznění 5" xfId="18" builtinId="45" customBuiltin="1"/>
    <cellStyle name="Zvýraznění 6" xfId="19" builtinId="49" customBuiltin="1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roska.cz/fo/53/abcd/krajske_kolo" TargetMode="External"/><Relationship Id="rId3" Type="http://schemas.openxmlformats.org/officeDocument/2006/relationships/hyperlink" Target="http://fo.upol.cz/archivkk.html" TargetMode="External"/><Relationship Id="rId7" Type="http://schemas.openxmlformats.org/officeDocument/2006/relationships/hyperlink" Target="http://www.pf.jcu.cz/structure/departments/kaft/pro-verejnost/fyzikalni-olympiada/fyzikalni-olympiada-vysledkove-listiny/" TargetMode="External"/><Relationship Id="rId12" Type="http://schemas.openxmlformats.org/officeDocument/2006/relationships/hyperlink" Target="https://www.guh.cz/fyzikalni-olympiada/" TargetMode="External"/><Relationship Id="rId2" Type="http://schemas.openxmlformats.org/officeDocument/2006/relationships/hyperlink" Target="http://praha.fyzikalniolympiada.cz/vysledky/" TargetMode="External"/><Relationship Id="rId1" Type="http://schemas.openxmlformats.org/officeDocument/2006/relationships/hyperlink" Target="http://vysocina.fyzikalniolympiada.cz/vysledky/" TargetMode="External"/><Relationship Id="rId6" Type="http://schemas.openxmlformats.org/officeDocument/2006/relationships/hyperlink" Target="https://www.gypce.cz/fyzikalni-olympiada-pardubickeho-kraje-2/vysledkove-listiny/" TargetMode="External"/><Relationship Id="rId11" Type="http://schemas.openxmlformats.org/officeDocument/2006/relationships/hyperlink" Target="http://physics.ujep.cz/~fo/vysledky.html" TargetMode="External"/><Relationship Id="rId5" Type="http://schemas.openxmlformats.org/officeDocument/2006/relationships/hyperlink" Target="https://souteze.ccvpardubice.cz/soutez/284/" TargetMode="External"/><Relationship Id="rId10" Type="http://schemas.openxmlformats.org/officeDocument/2006/relationships/hyperlink" Target="https://fo.randovka.cz/domovsk%C3%A1-str%C3%A1nka/rozklikn%C4%9Bte-archiv-p%C5%99edchoz%C3%ADch-ro%C4%8Dn%C3%ADk%C5%AF/59-ro%C4%8Dn%C3%ADk" TargetMode="External"/><Relationship Id="rId4" Type="http://schemas.openxmlformats.org/officeDocument/2006/relationships/hyperlink" Target="https://kof.zcu.cz/fo/" TargetMode="External"/><Relationship Id="rId9" Type="http://schemas.openxmlformats.org/officeDocument/2006/relationships/hyperlink" Target="http://kvary.fyzikalniolympiada.cz/vysledky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374E-912F-457F-A2A0-9F95A020A2C9}">
  <dimension ref="A1:AD137"/>
  <sheetViews>
    <sheetView topLeftCell="A7" workbookViewId="0">
      <selection activeCell="U27" sqref="U27"/>
    </sheetView>
  </sheetViews>
  <sheetFormatPr defaultRowHeight="15"/>
  <cols>
    <col min="1" max="1" width="9.85546875" style="31" bestFit="1" customWidth="1"/>
    <col min="2" max="2" width="19.28515625" style="31" bestFit="1" customWidth="1"/>
    <col min="3" max="4" width="3.5703125" style="31" bestFit="1" customWidth="1"/>
    <col min="5" max="5" width="4" style="31" bestFit="1" customWidth="1"/>
    <col min="6" max="6" width="3.5703125" style="31" bestFit="1" customWidth="1"/>
    <col min="7" max="7" width="5" style="31" bestFit="1" customWidth="1"/>
    <col min="8" max="8" width="3.7109375" style="31" bestFit="1" customWidth="1"/>
    <col min="9" max="9" width="3.42578125" style="31" bestFit="1" customWidth="1"/>
    <col min="10" max="16384" width="9.140625" style="31"/>
  </cols>
  <sheetData>
    <row r="1" spans="1:30">
      <c r="A1" s="31" t="s">
        <v>171</v>
      </c>
      <c r="N1" s="31" t="s">
        <v>40</v>
      </c>
      <c r="O1" s="31" t="s">
        <v>41</v>
      </c>
      <c r="P1" s="31" t="s">
        <v>42</v>
      </c>
      <c r="Q1" s="31" t="s">
        <v>43</v>
      </c>
      <c r="R1" s="31" t="s">
        <v>1077</v>
      </c>
      <c r="S1" s="31" t="s">
        <v>46</v>
      </c>
    </row>
    <row r="2" spans="1:30">
      <c r="A2" s="31" t="s">
        <v>172</v>
      </c>
    </row>
    <row r="3" spans="1:30" ht="15.75" thickBot="1">
      <c r="B3" s="31" t="s">
        <v>39</v>
      </c>
      <c r="C3" s="31" t="s">
        <v>40</v>
      </c>
      <c r="D3" s="31" t="s">
        <v>41</v>
      </c>
      <c r="E3" s="31" t="s">
        <v>42</v>
      </c>
      <c r="F3" s="31" t="s">
        <v>43</v>
      </c>
      <c r="G3" s="31" t="s">
        <v>44</v>
      </c>
      <c r="H3" s="31" t="s">
        <v>45</v>
      </c>
      <c r="I3" s="31" t="s">
        <v>46</v>
      </c>
      <c r="U3" s="31" t="s">
        <v>998</v>
      </c>
      <c r="W3" s="31" t="s">
        <v>40</v>
      </c>
      <c r="X3" s="31" t="s">
        <v>41</v>
      </c>
      <c r="Y3" s="31" t="s">
        <v>42</v>
      </c>
      <c r="Z3" s="31" t="s">
        <v>43</v>
      </c>
    </row>
    <row r="4" spans="1:30" ht="15.75" thickBot="1">
      <c r="B4" s="12" t="s">
        <v>173</v>
      </c>
      <c r="C4" s="12">
        <v>10</v>
      </c>
      <c r="D4" s="12">
        <v>10</v>
      </c>
      <c r="E4" s="12">
        <v>9</v>
      </c>
      <c r="F4" s="12">
        <v>10</v>
      </c>
      <c r="G4" s="99">
        <v>39</v>
      </c>
      <c r="N4">
        <f t="shared" ref="N4:Q4" si="0">IF(C4&gt;=5,1,0)</f>
        <v>1</v>
      </c>
      <c r="O4">
        <f t="shared" si="0"/>
        <v>1</v>
      </c>
      <c r="P4">
        <f t="shared" si="0"/>
        <v>1</v>
      </c>
      <c r="Q4">
        <f t="shared" si="0"/>
        <v>1</v>
      </c>
      <c r="R4">
        <f t="shared" ref="R4" si="1">IF(G4&gt;=14,1,0)</f>
        <v>1</v>
      </c>
      <c r="S4" s="113">
        <f t="shared" ref="S4" si="2">IF((N4+O4+P4+Q4+R4)&gt;=3,1,0)</f>
        <v>1</v>
      </c>
      <c r="U4" s="31" t="s">
        <v>996</v>
      </c>
      <c r="W4" s="31">
        <f>AVERAGE(C4:C137)/10</f>
        <v>0.62238805970149258</v>
      </c>
      <c r="X4" s="31">
        <f>AVERAGE(D4:D137)/10</f>
        <v>0.22014925373134328</v>
      </c>
      <c r="Y4" s="31">
        <f t="shared" ref="Y4:Z4" si="3">AVERAGE(E4:E137)/10</f>
        <v>0.56679104477611941</v>
      </c>
      <c r="Z4" s="31">
        <f t="shared" si="3"/>
        <v>0.258955223880597</v>
      </c>
    </row>
    <row r="5" spans="1:30" ht="15.75" thickBot="1">
      <c r="B5" s="12" t="s">
        <v>174</v>
      </c>
      <c r="C5" s="12">
        <v>10</v>
      </c>
      <c r="D5" s="12">
        <v>4</v>
      </c>
      <c r="E5" s="12">
        <v>7</v>
      </c>
      <c r="F5" s="12">
        <v>10</v>
      </c>
      <c r="G5" s="99">
        <v>31</v>
      </c>
      <c r="N5">
        <f t="shared" ref="N5:N66" si="4">IF(C5&gt;=5,1,0)</f>
        <v>1</v>
      </c>
      <c r="O5">
        <f t="shared" ref="O5:O66" si="5">IF(D5&gt;=5,1,0)</f>
        <v>0</v>
      </c>
      <c r="P5">
        <f t="shared" ref="P5:P66" si="6">IF(E5&gt;=5,1,0)</f>
        <v>1</v>
      </c>
      <c r="Q5">
        <f t="shared" ref="Q5:Q66" si="7">IF(F5&gt;=5,1,0)</f>
        <v>1</v>
      </c>
      <c r="R5">
        <f t="shared" ref="R5:R66" si="8">IF(G5&gt;=14,1,0)</f>
        <v>1</v>
      </c>
      <c r="S5" s="113">
        <f t="shared" ref="S5:S66" si="9">IF((N5+O5+P5+Q5+R5)&gt;=3,1,0)</f>
        <v>1</v>
      </c>
      <c r="U5" s="31" t="s">
        <v>997</v>
      </c>
      <c r="W5" s="31">
        <f>AVERAGE(N4:N137)</f>
        <v>0.69402985074626866</v>
      </c>
      <c r="X5" s="31">
        <f>AVERAGE(O4:O137)</f>
        <v>0.13432835820895522</v>
      </c>
      <c r="Y5" s="31">
        <f t="shared" ref="Y5:Z5" si="10">AVERAGE(P4:P137)</f>
        <v>0.70149253731343286</v>
      </c>
      <c r="Z5" s="31">
        <f t="shared" si="10"/>
        <v>0.2537313432835821</v>
      </c>
    </row>
    <row r="6" spans="1:30" ht="15.75" thickBot="1">
      <c r="B6" s="12" t="s">
        <v>175</v>
      </c>
      <c r="C6" s="12">
        <v>7</v>
      </c>
      <c r="D6" s="12">
        <v>7</v>
      </c>
      <c r="E6" s="12">
        <v>7</v>
      </c>
      <c r="F6" s="12">
        <v>3</v>
      </c>
      <c r="G6" s="99">
        <v>24</v>
      </c>
      <c r="N6">
        <f t="shared" si="4"/>
        <v>1</v>
      </c>
      <c r="O6">
        <f t="shared" si="5"/>
        <v>1</v>
      </c>
      <c r="P6">
        <f t="shared" si="6"/>
        <v>1</v>
      </c>
      <c r="Q6">
        <f t="shared" si="7"/>
        <v>0</v>
      </c>
      <c r="R6">
        <f t="shared" si="8"/>
        <v>1</v>
      </c>
      <c r="S6" s="113">
        <f t="shared" si="9"/>
        <v>1</v>
      </c>
    </row>
    <row r="7" spans="1:30" ht="15.75" thickBot="1">
      <c r="B7" s="12" t="s">
        <v>176</v>
      </c>
      <c r="C7" s="12">
        <v>10</v>
      </c>
      <c r="D7" s="12">
        <v>3</v>
      </c>
      <c r="E7" s="12">
        <v>6</v>
      </c>
      <c r="F7" s="12">
        <v>3</v>
      </c>
      <c r="G7" s="99">
        <v>22</v>
      </c>
      <c r="N7">
        <f t="shared" si="4"/>
        <v>1</v>
      </c>
      <c r="O7">
        <f t="shared" si="5"/>
        <v>0</v>
      </c>
      <c r="P7">
        <f t="shared" si="6"/>
        <v>1</v>
      </c>
      <c r="Q7">
        <f t="shared" si="7"/>
        <v>0</v>
      </c>
      <c r="R7">
        <f t="shared" si="8"/>
        <v>1</v>
      </c>
      <c r="S7" s="113">
        <f t="shared" si="9"/>
        <v>1</v>
      </c>
      <c r="U7" s="286" t="s">
        <v>40</v>
      </c>
      <c r="V7" s="31" t="s">
        <v>1080</v>
      </c>
      <c r="W7" s="31" t="s">
        <v>1081</v>
      </c>
      <c r="AB7" s="286" t="s">
        <v>1001</v>
      </c>
    </row>
    <row r="8" spans="1:30" ht="15.75" thickBot="1">
      <c r="B8" s="12" t="s">
        <v>177</v>
      </c>
      <c r="C8" s="12">
        <v>10</v>
      </c>
      <c r="D8" s="12">
        <v>4</v>
      </c>
      <c r="E8" s="12">
        <v>6</v>
      </c>
      <c r="F8" s="12">
        <v>2</v>
      </c>
      <c r="G8" s="99">
        <v>22</v>
      </c>
      <c r="N8">
        <f t="shared" si="4"/>
        <v>1</v>
      </c>
      <c r="O8">
        <f t="shared" si="5"/>
        <v>0</v>
      </c>
      <c r="P8">
        <f t="shared" si="6"/>
        <v>1</v>
      </c>
      <c r="Q8">
        <f t="shared" si="7"/>
        <v>0</v>
      </c>
      <c r="R8">
        <f t="shared" si="8"/>
        <v>1</v>
      </c>
      <c r="S8" s="113">
        <f t="shared" si="9"/>
        <v>1</v>
      </c>
      <c r="U8" s="31" t="s">
        <v>1078</v>
      </c>
      <c r="V8" s="31">
        <f>COUNTIFS(N4:N137,"=1",S4:S137,"=1")</f>
        <v>75</v>
      </c>
      <c r="W8" s="31">
        <f>COUNTIFS(N4:N137,"=0",S4:S137,"=1")</f>
        <v>3</v>
      </c>
      <c r="Y8" s="31">
        <f>COS(RADIANS(180*(SQRT(W8*V9)/(SQRT(W8*V9)+SQRT(V8*W9)))))</f>
        <v>0.92862169523212967</v>
      </c>
      <c r="AC8" s="31" t="s">
        <v>1082</v>
      </c>
      <c r="AD8" s="31" t="s">
        <v>1083</v>
      </c>
    </row>
    <row r="9" spans="1:30" ht="15.75" thickBot="1">
      <c r="B9" s="12" t="s">
        <v>178</v>
      </c>
      <c r="C9" s="12">
        <v>8</v>
      </c>
      <c r="D9" s="12">
        <v>0</v>
      </c>
      <c r="E9" s="12">
        <v>6</v>
      </c>
      <c r="F9" s="12">
        <v>7</v>
      </c>
      <c r="G9" s="99">
        <v>21</v>
      </c>
      <c r="N9">
        <f t="shared" si="4"/>
        <v>1</v>
      </c>
      <c r="O9">
        <f t="shared" si="5"/>
        <v>0</v>
      </c>
      <c r="P9">
        <f t="shared" si="6"/>
        <v>1</v>
      </c>
      <c r="Q9">
        <f t="shared" si="7"/>
        <v>1</v>
      </c>
      <c r="R9">
        <f t="shared" si="8"/>
        <v>1</v>
      </c>
      <c r="S9" s="113">
        <f t="shared" si="9"/>
        <v>1</v>
      </c>
      <c r="U9" s="31" t="s">
        <v>1079</v>
      </c>
      <c r="V9" s="31">
        <f>COUNTIFS(N4:N137,"=1",S4:S137,"=0")</f>
        <v>18</v>
      </c>
      <c r="W9" s="31">
        <f>COUNTIFS(N4:N137,"=0",S4:S137,"=0")</f>
        <v>38</v>
      </c>
      <c r="AC9" s="31" t="s">
        <v>1085</v>
      </c>
      <c r="AD9" s="31" t="s">
        <v>1084</v>
      </c>
    </row>
    <row r="10" spans="1:30" ht="15.75" thickBot="1">
      <c r="B10" s="12" t="s">
        <v>179</v>
      </c>
      <c r="C10" s="12">
        <v>10</v>
      </c>
      <c r="D10" s="12">
        <v>2</v>
      </c>
      <c r="E10" s="12">
        <v>5</v>
      </c>
      <c r="F10" s="12">
        <v>3</v>
      </c>
      <c r="G10" s="99">
        <v>20</v>
      </c>
      <c r="N10">
        <f t="shared" si="4"/>
        <v>1</v>
      </c>
      <c r="O10">
        <f t="shared" si="5"/>
        <v>0</v>
      </c>
      <c r="P10">
        <f t="shared" si="6"/>
        <v>1</v>
      </c>
      <c r="Q10">
        <f t="shared" si="7"/>
        <v>0</v>
      </c>
      <c r="R10">
        <f t="shared" si="8"/>
        <v>1</v>
      </c>
      <c r="S10" s="113">
        <f t="shared" si="9"/>
        <v>1</v>
      </c>
    </row>
    <row r="11" spans="1:30" ht="15.75" thickBot="1">
      <c r="B11" s="12" t="s">
        <v>180</v>
      </c>
      <c r="C11" s="12">
        <v>5</v>
      </c>
      <c r="D11" s="12">
        <v>1</v>
      </c>
      <c r="E11" s="12">
        <v>4</v>
      </c>
      <c r="F11" s="12">
        <v>10</v>
      </c>
      <c r="G11" s="99">
        <v>20</v>
      </c>
      <c r="N11">
        <f t="shared" si="4"/>
        <v>1</v>
      </c>
      <c r="O11">
        <f t="shared" si="5"/>
        <v>0</v>
      </c>
      <c r="P11">
        <f t="shared" si="6"/>
        <v>0</v>
      </c>
      <c r="Q11">
        <f t="shared" si="7"/>
        <v>1</v>
      </c>
      <c r="R11">
        <f t="shared" si="8"/>
        <v>1</v>
      </c>
      <c r="S11" s="113">
        <f t="shared" si="9"/>
        <v>1</v>
      </c>
      <c r="U11" s="286" t="s">
        <v>41</v>
      </c>
      <c r="V11" s="31" t="s">
        <v>1080</v>
      </c>
      <c r="W11" s="31" t="s">
        <v>1081</v>
      </c>
    </row>
    <row r="12" spans="1:30" ht="15.75" thickBot="1">
      <c r="B12" s="12" t="s">
        <v>181</v>
      </c>
      <c r="C12" s="12">
        <v>5</v>
      </c>
      <c r="D12" s="12">
        <v>5</v>
      </c>
      <c r="E12" s="12">
        <v>6</v>
      </c>
      <c r="F12" s="12">
        <v>4</v>
      </c>
      <c r="G12" s="99">
        <v>20</v>
      </c>
      <c r="N12">
        <f t="shared" si="4"/>
        <v>1</v>
      </c>
      <c r="O12">
        <f t="shared" si="5"/>
        <v>1</v>
      </c>
      <c r="P12">
        <f t="shared" si="6"/>
        <v>1</v>
      </c>
      <c r="Q12">
        <f t="shared" si="7"/>
        <v>0</v>
      </c>
      <c r="R12">
        <f t="shared" si="8"/>
        <v>1</v>
      </c>
      <c r="S12" s="113">
        <f t="shared" si="9"/>
        <v>1</v>
      </c>
      <c r="U12" s="31" t="s">
        <v>1078</v>
      </c>
      <c r="V12" s="31">
        <f>COUNTIFS(O4:O137,"=1",S4:S137,"=1")</f>
        <v>17</v>
      </c>
      <c r="W12" s="31">
        <f>COUNTIFS(O4:O137,"=0",S4:S137,"=1")</f>
        <v>61</v>
      </c>
      <c r="Y12" s="31">
        <f>COS(RADIANS(180*(SQRT(W12*V13)/(SQRT(W12*V13)+SQRT(V12*W13)))))</f>
        <v>0.80258878152764646</v>
      </c>
    </row>
    <row r="13" spans="1:30" ht="15.75" thickBot="1">
      <c r="B13" s="12" t="s">
        <v>182</v>
      </c>
      <c r="C13" s="12">
        <v>10</v>
      </c>
      <c r="D13" s="12">
        <v>2</v>
      </c>
      <c r="E13" s="12">
        <v>6</v>
      </c>
      <c r="F13" s="12">
        <v>0</v>
      </c>
      <c r="G13" s="99">
        <v>18</v>
      </c>
      <c r="N13">
        <f t="shared" si="4"/>
        <v>1</v>
      </c>
      <c r="O13">
        <f t="shared" si="5"/>
        <v>0</v>
      </c>
      <c r="P13">
        <f t="shared" si="6"/>
        <v>1</v>
      </c>
      <c r="Q13">
        <f t="shared" si="7"/>
        <v>0</v>
      </c>
      <c r="R13">
        <f t="shared" si="8"/>
        <v>1</v>
      </c>
      <c r="S13" s="113">
        <f t="shared" si="9"/>
        <v>1</v>
      </c>
      <c r="U13" s="31" t="s">
        <v>1079</v>
      </c>
      <c r="V13" s="31">
        <f>COUNTIFS(O4:O137,"=1",S4:S137,"=0")</f>
        <v>1</v>
      </c>
      <c r="W13" s="31">
        <f>COUNTIFS(O4:O137,"=0",S4:S137,"=0")</f>
        <v>55</v>
      </c>
    </row>
    <row r="14" spans="1:30" ht="15.75" thickBot="1">
      <c r="B14" s="12" t="s">
        <v>183</v>
      </c>
      <c r="C14" s="12">
        <v>10</v>
      </c>
      <c r="D14" s="12">
        <v>2</v>
      </c>
      <c r="E14" s="12">
        <v>5</v>
      </c>
      <c r="F14" s="12">
        <v>0</v>
      </c>
      <c r="G14" s="99">
        <v>17</v>
      </c>
      <c r="N14">
        <f t="shared" si="4"/>
        <v>1</v>
      </c>
      <c r="O14">
        <f t="shared" si="5"/>
        <v>0</v>
      </c>
      <c r="P14">
        <f t="shared" si="6"/>
        <v>1</v>
      </c>
      <c r="Q14">
        <f t="shared" si="7"/>
        <v>0</v>
      </c>
      <c r="R14">
        <f t="shared" si="8"/>
        <v>1</v>
      </c>
      <c r="S14" s="113">
        <f t="shared" si="9"/>
        <v>1</v>
      </c>
    </row>
    <row r="15" spans="1:30" ht="15.75" thickBot="1">
      <c r="B15" s="12" t="s">
        <v>184</v>
      </c>
      <c r="C15" s="12">
        <v>7</v>
      </c>
      <c r="D15" s="12">
        <v>0</v>
      </c>
      <c r="E15" s="12">
        <v>10</v>
      </c>
      <c r="F15" s="12">
        <v>0</v>
      </c>
      <c r="G15" s="99">
        <v>17</v>
      </c>
      <c r="N15">
        <f t="shared" si="4"/>
        <v>1</v>
      </c>
      <c r="O15">
        <f t="shared" si="5"/>
        <v>0</v>
      </c>
      <c r="P15">
        <f t="shared" si="6"/>
        <v>1</v>
      </c>
      <c r="Q15">
        <f t="shared" si="7"/>
        <v>0</v>
      </c>
      <c r="R15">
        <f t="shared" si="8"/>
        <v>1</v>
      </c>
      <c r="S15" s="113">
        <f t="shared" si="9"/>
        <v>1</v>
      </c>
      <c r="U15" s="286" t="s">
        <v>42</v>
      </c>
      <c r="V15" s="31" t="s">
        <v>1080</v>
      </c>
      <c r="W15" s="31" t="s">
        <v>1081</v>
      </c>
    </row>
    <row r="16" spans="1:30" ht="15.75" thickBot="1">
      <c r="B16" s="12" t="s">
        <v>185</v>
      </c>
      <c r="C16" s="12">
        <v>9</v>
      </c>
      <c r="D16" s="12">
        <v>1</v>
      </c>
      <c r="E16" s="12">
        <v>5</v>
      </c>
      <c r="F16" s="12">
        <v>0</v>
      </c>
      <c r="G16" s="99">
        <v>15</v>
      </c>
      <c r="N16">
        <f t="shared" si="4"/>
        <v>1</v>
      </c>
      <c r="O16">
        <f t="shared" si="5"/>
        <v>0</v>
      </c>
      <c r="P16">
        <f t="shared" si="6"/>
        <v>1</v>
      </c>
      <c r="Q16">
        <f t="shared" si="7"/>
        <v>0</v>
      </c>
      <c r="R16">
        <f t="shared" si="8"/>
        <v>1</v>
      </c>
      <c r="S16" s="113">
        <f t="shared" si="9"/>
        <v>1</v>
      </c>
      <c r="U16" s="31" t="s">
        <v>1078</v>
      </c>
      <c r="V16" s="31">
        <f>COUNTIFS(P4:P137,"=1",S4:S137,"=1")</f>
        <v>73</v>
      </c>
      <c r="W16" s="31">
        <f>COUNTIFS(P4:P137,"=0",S4:S137,"=1")</f>
        <v>5</v>
      </c>
      <c r="Y16" s="31">
        <f>COS(RADIANS(180*(SQRT(W16*V17)/(SQRT(W16*V17)+SQRT(V16*W17)))))</f>
        <v>0.86304856114425288</v>
      </c>
    </row>
    <row r="17" spans="1:25" ht="15.75" thickBot="1">
      <c r="B17" s="12" t="s">
        <v>186</v>
      </c>
      <c r="C17" s="12">
        <v>8</v>
      </c>
      <c r="D17" s="12">
        <v>1</v>
      </c>
      <c r="E17" s="12">
        <v>6</v>
      </c>
      <c r="F17" s="12">
        <v>0</v>
      </c>
      <c r="G17" s="99">
        <v>15</v>
      </c>
      <c r="N17">
        <f t="shared" si="4"/>
        <v>1</v>
      </c>
      <c r="O17">
        <f t="shared" si="5"/>
        <v>0</v>
      </c>
      <c r="P17">
        <f t="shared" si="6"/>
        <v>1</v>
      </c>
      <c r="Q17">
        <f t="shared" si="7"/>
        <v>0</v>
      </c>
      <c r="R17">
        <f t="shared" si="8"/>
        <v>1</v>
      </c>
      <c r="S17" s="113">
        <f t="shared" si="9"/>
        <v>1</v>
      </c>
      <c r="U17" s="31" t="s">
        <v>1079</v>
      </c>
      <c r="V17" s="31">
        <f>COUNTIFS(P4:P137,"=1",S4:S137,"=0")</f>
        <v>21</v>
      </c>
      <c r="W17" s="31">
        <f>COUNTIFS(P4:P137,"=0",S4:S137,"=0")</f>
        <v>35</v>
      </c>
    </row>
    <row r="18" spans="1:25" ht="15.75" thickBot="1">
      <c r="B18" s="12" t="s">
        <v>187</v>
      </c>
      <c r="C18" s="12">
        <v>5</v>
      </c>
      <c r="D18" s="12">
        <v>0</v>
      </c>
      <c r="E18" s="12">
        <v>7</v>
      </c>
      <c r="F18" s="12">
        <v>2</v>
      </c>
      <c r="G18" s="99">
        <v>14</v>
      </c>
      <c r="N18">
        <f t="shared" si="4"/>
        <v>1</v>
      </c>
      <c r="O18">
        <f t="shared" si="5"/>
        <v>0</v>
      </c>
      <c r="P18">
        <f t="shared" si="6"/>
        <v>1</v>
      </c>
      <c r="Q18">
        <f t="shared" si="7"/>
        <v>0</v>
      </c>
      <c r="R18">
        <f t="shared" si="8"/>
        <v>1</v>
      </c>
      <c r="S18" s="113">
        <f t="shared" si="9"/>
        <v>1</v>
      </c>
    </row>
    <row r="19" spans="1:25" ht="15.75" thickBot="1">
      <c r="B19" s="12" t="s">
        <v>188</v>
      </c>
      <c r="C19" s="12">
        <v>10</v>
      </c>
      <c r="D19" s="12">
        <v>4</v>
      </c>
      <c r="E19" s="12">
        <v>3</v>
      </c>
      <c r="F19" s="12">
        <v>0</v>
      </c>
      <c r="G19" s="99">
        <v>17</v>
      </c>
      <c r="N19">
        <f t="shared" si="4"/>
        <v>1</v>
      </c>
      <c r="O19">
        <f t="shared" si="5"/>
        <v>0</v>
      </c>
      <c r="P19">
        <f t="shared" si="6"/>
        <v>0</v>
      </c>
      <c r="Q19">
        <f t="shared" si="7"/>
        <v>0</v>
      </c>
      <c r="R19">
        <f t="shared" si="8"/>
        <v>1</v>
      </c>
      <c r="S19" s="113">
        <f t="shared" si="9"/>
        <v>0</v>
      </c>
      <c r="U19" s="286" t="s">
        <v>43</v>
      </c>
      <c r="V19" s="31" t="s">
        <v>1080</v>
      </c>
      <c r="W19" s="31" t="s">
        <v>1081</v>
      </c>
    </row>
    <row r="20" spans="1:25" ht="15.75" thickBot="1">
      <c r="B20" s="12" t="s">
        <v>189</v>
      </c>
      <c r="C20" s="12">
        <v>10</v>
      </c>
      <c r="D20" s="12">
        <v>4</v>
      </c>
      <c r="E20" s="12">
        <v>3</v>
      </c>
      <c r="F20" s="12">
        <v>0</v>
      </c>
      <c r="G20" s="99">
        <v>17</v>
      </c>
      <c r="N20">
        <f t="shared" si="4"/>
        <v>1</v>
      </c>
      <c r="O20">
        <f t="shared" si="5"/>
        <v>0</v>
      </c>
      <c r="P20">
        <f t="shared" si="6"/>
        <v>0</v>
      </c>
      <c r="Q20">
        <f t="shared" si="7"/>
        <v>0</v>
      </c>
      <c r="R20">
        <f t="shared" si="8"/>
        <v>1</v>
      </c>
      <c r="S20" s="113">
        <f t="shared" si="9"/>
        <v>0</v>
      </c>
      <c r="U20" s="31" t="s">
        <v>1078</v>
      </c>
      <c r="V20" s="31">
        <f>COUNTIFS(Q4:Q137,"=1",S4:S137,"=1")</f>
        <v>33</v>
      </c>
      <c r="W20" s="31">
        <f>COUNTIFS(Q4:Q137,"=0",S4:S137,"=1")</f>
        <v>45</v>
      </c>
      <c r="Y20" s="31">
        <f>COS(RADIANS(180*(SQRT(W20*V21)/(SQRT(W20*V21)+SQRT(V20*W21)))))</f>
        <v>0.91005566948186456</v>
      </c>
    </row>
    <row r="21" spans="1:25" ht="15.75" thickBot="1">
      <c r="B21" s="12" t="s">
        <v>190</v>
      </c>
      <c r="C21" s="12">
        <v>7</v>
      </c>
      <c r="D21" s="12">
        <v>1</v>
      </c>
      <c r="E21" s="12">
        <v>3</v>
      </c>
      <c r="F21" s="12">
        <v>1</v>
      </c>
      <c r="G21" s="99">
        <v>12</v>
      </c>
      <c r="N21">
        <f t="shared" si="4"/>
        <v>1</v>
      </c>
      <c r="O21">
        <f t="shared" si="5"/>
        <v>0</v>
      </c>
      <c r="P21">
        <f t="shared" si="6"/>
        <v>0</v>
      </c>
      <c r="Q21">
        <f t="shared" si="7"/>
        <v>0</v>
      </c>
      <c r="R21">
        <f t="shared" si="8"/>
        <v>0</v>
      </c>
      <c r="S21" s="113">
        <f t="shared" si="9"/>
        <v>0</v>
      </c>
      <c r="U21" s="31" t="s">
        <v>1079</v>
      </c>
      <c r="V21" s="31">
        <f>COUNTIFS(Q4:Q137,"=1",S4:S137,"=0")</f>
        <v>1</v>
      </c>
      <c r="W21" s="31">
        <f>COUNTIFS(Q4:Q137,"=0",S4:S137,"=0")</f>
        <v>55</v>
      </c>
    </row>
    <row r="22" spans="1:25" ht="15.75" thickBot="1">
      <c r="B22" s="12" t="s">
        <v>191</v>
      </c>
      <c r="C22" s="12">
        <v>3</v>
      </c>
      <c r="D22" s="12">
        <v>0</v>
      </c>
      <c r="E22" s="12">
        <v>6</v>
      </c>
      <c r="F22" s="12">
        <v>2</v>
      </c>
      <c r="G22" s="99">
        <v>11</v>
      </c>
      <c r="N22">
        <f t="shared" si="4"/>
        <v>0</v>
      </c>
      <c r="O22">
        <f t="shared" si="5"/>
        <v>0</v>
      </c>
      <c r="P22">
        <f t="shared" si="6"/>
        <v>1</v>
      </c>
      <c r="Q22">
        <f t="shared" si="7"/>
        <v>0</v>
      </c>
      <c r="R22">
        <f t="shared" si="8"/>
        <v>0</v>
      </c>
      <c r="S22" s="113">
        <f t="shared" si="9"/>
        <v>0</v>
      </c>
    </row>
    <row r="23" spans="1:25" ht="15.75" thickBot="1">
      <c r="B23" s="12" t="s">
        <v>192</v>
      </c>
      <c r="C23" s="12">
        <v>5</v>
      </c>
      <c r="D23" s="12">
        <v>3</v>
      </c>
      <c r="E23" s="12">
        <v>3</v>
      </c>
      <c r="F23" s="12">
        <v>0</v>
      </c>
      <c r="G23" s="99">
        <v>11</v>
      </c>
      <c r="N23">
        <f t="shared" si="4"/>
        <v>1</v>
      </c>
      <c r="O23">
        <f t="shared" si="5"/>
        <v>0</v>
      </c>
      <c r="P23">
        <f t="shared" si="6"/>
        <v>0</v>
      </c>
      <c r="Q23">
        <f t="shared" si="7"/>
        <v>0</v>
      </c>
      <c r="R23">
        <f t="shared" si="8"/>
        <v>0</v>
      </c>
      <c r="S23" s="113">
        <f t="shared" si="9"/>
        <v>0</v>
      </c>
      <c r="U23" s="31" t="s">
        <v>1086</v>
      </c>
    </row>
    <row r="24" spans="1:25" ht="15.75" thickBot="1">
      <c r="B24" s="12" t="s">
        <v>193</v>
      </c>
      <c r="C24" s="12">
        <v>4</v>
      </c>
      <c r="D24" s="12">
        <v>1</v>
      </c>
      <c r="E24" s="12">
        <v>0</v>
      </c>
      <c r="F24" s="12">
        <v>1</v>
      </c>
      <c r="G24" s="99">
        <v>6</v>
      </c>
      <c r="N24">
        <f t="shared" si="4"/>
        <v>0</v>
      </c>
      <c r="O24">
        <f t="shared" si="5"/>
        <v>0</v>
      </c>
      <c r="P24">
        <f t="shared" si="6"/>
        <v>0</v>
      </c>
      <c r="Q24">
        <f t="shared" si="7"/>
        <v>0</v>
      </c>
      <c r="R24">
        <f t="shared" si="8"/>
        <v>0</v>
      </c>
      <c r="S24" s="113">
        <f t="shared" si="9"/>
        <v>0</v>
      </c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 ht="15.75" thickBot="1">
      <c r="B25" s="12" t="s">
        <v>194</v>
      </c>
      <c r="C25" s="12">
        <v>3</v>
      </c>
      <c r="D25" s="12">
        <v>0</v>
      </c>
      <c r="E25" s="12">
        <v>0</v>
      </c>
      <c r="F25" s="12">
        <v>0</v>
      </c>
      <c r="G25" s="99">
        <v>3</v>
      </c>
      <c r="N25">
        <f t="shared" si="4"/>
        <v>0</v>
      </c>
      <c r="O25">
        <f t="shared" si="5"/>
        <v>0</v>
      </c>
      <c r="P25">
        <f t="shared" si="6"/>
        <v>0</v>
      </c>
      <c r="Q25">
        <f t="shared" si="7"/>
        <v>0</v>
      </c>
      <c r="R25">
        <f t="shared" si="8"/>
        <v>0</v>
      </c>
      <c r="S25" s="113">
        <f t="shared" si="9"/>
        <v>0</v>
      </c>
      <c r="U25" s="31">
        <f>COUNTIF(C:C,"=0")/134</f>
        <v>0.13432835820895522</v>
      </c>
      <c r="V25" s="31">
        <f t="shared" ref="V25:X25" si="11">COUNTIF(D:D,"=0")/134</f>
        <v>0.37313432835820898</v>
      </c>
      <c r="W25" s="31">
        <f t="shared" si="11"/>
        <v>8.9552238805970144E-2</v>
      </c>
      <c r="X25" s="31">
        <f t="shared" si="11"/>
        <v>0.48507462686567165</v>
      </c>
    </row>
    <row r="26" spans="1:25">
      <c r="A26" s="31" t="s">
        <v>301</v>
      </c>
      <c r="B26" s="88" t="s">
        <v>302</v>
      </c>
      <c r="C26" s="88">
        <v>8</v>
      </c>
      <c r="D26" s="88">
        <v>10</v>
      </c>
      <c r="E26" s="88">
        <v>10</v>
      </c>
      <c r="F26" s="88">
        <v>10</v>
      </c>
      <c r="G26" s="103">
        <v>38</v>
      </c>
      <c r="I26" s="31" t="s">
        <v>306</v>
      </c>
      <c r="N26">
        <f t="shared" si="4"/>
        <v>1</v>
      </c>
      <c r="O26">
        <f t="shared" si="5"/>
        <v>1</v>
      </c>
      <c r="P26">
        <f t="shared" si="6"/>
        <v>1</v>
      </c>
      <c r="Q26">
        <f t="shared" si="7"/>
        <v>1</v>
      </c>
      <c r="R26">
        <f t="shared" si="8"/>
        <v>1</v>
      </c>
      <c r="S26" s="113">
        <f t="shared" si="9"/>
        <v>1</v>
      </c>
      <c r="T26" s="31" t="s">
        <v>1094</v>
      </c>
    </row>
    <row r="27" spans="1:25">
      <c r="B27" s="88" t="s">
        <v>4</v>
      </c>
      <c r="C27" s="88">
        <v>10</v>
      </c>
      <c r="D27" s="88">
        <v>7</v>
      </c>
      <c r="E27" s="88">
        <v>10</v>
      </c>
      <c r="F27" s="88">
        <v>10</v>
      </c>
      <c r="G27" s="103">
        <v>37</v>
      </c>
      <c r="I27" s="31" t="s">
        <v>306</v>
      </c>
      <c r="N27">
        <f t="shared" si="4"/>
        <v>1</v>
      </c>
      <c r="O27">
        <f t="shared" si="5"/>
        <v>1</v>
      </c>
      <c r="P27">
        <f t="shared" si="6"/>
        <v>1</v>
      </c>
      <c r="Q27">
        <f t="shared" si="7"/>
        <v>1</v>
      </c>
      <c r="R27">
        <f t="shared" si="8"/>
        <v>1</v>
      </c>
      <c r="S27" s="113">
        <f t="shared" si="9"/>
        <v>1</v>
      </c>
      <c r="U27" s="31">
        <f>0.75*(1-((DEVSQ(C:C)+DEVSQ(D:D)+DEVSQ(E:E)+DEVSQ(F:F))/DEVSQ(G:G)))</f>
        <v>0.38739128331206002</v>
      </c>
    </row>
    <row r="28" spans="1:25">
      <c r="B28" s="88" t="s">
        <v>2</v>
      </c>
      <c r="C28" s="88">
        <v>8</v>
      </c>
      <c r="D28" s="88">
        <v>4</v>
      </c>
      <c r="E28" s="88">
        <v>9</v>
      </c>
      <c r="F28" s="88">
        <v>10</v>
      </c>
      <c r="G28" s="103">
        <v>31</v>
      </c>
      <c r="I28" s="31" t="s">
        <v>306</v>
      </c>
      <c r="N28">
        <f t="shared" si="4"/>
        <v>1</v>
      </c>
      <c r="O28">
        <f t="shared" si="5"/>
        <v>0</v>
      </c>
      <c r="P28">
        <f t="shared" si="6"/>
        <v>1</v>
      </c>
      <c r="Q28">
        <f t="shared" si="7"/>
        <v>1</v>
      </c>
      <c r="R28">
        <f t="shared" si="8"/>
        <v>1</v>
      </c>
      <c r="S28" s="113">
        <f t="shared" si="9"/>
        <v>1</v>
      </c>
    </row>
    <row r="29" spans="1:25">
      <c r="B29" s="88" t="s">
        <v>4</v>
      </c>
      <c r="C29" s="88">
        <v>10</v>
      </c>
      <c r="D29" s="88">
        <v>4</v>
      </c>
      <c r="E29" s="88">
        <v>9</v>
      </c>
      <c r="F29" s="88">
        <v>5</v>
      </c>
      <c r="G29" s="103">
        <v>28</v>
      </c>
      <c r="I29" s="31" t="s">
        <v>306</v>
      </c>
      <c r="N29">
        <f t="shared" si="4"/>
        <v>1</v>
      </c>
      <c r="O29">
        <f t="shared" si="5"/>
        <v>0</v>
      </c>
      <c r="P29">
        <f t="shared" si="6"/>
        <v>1</v>
      </c>
      <c r="Q29">
        <f t="shared" si="7"/>
        <v>1</v>
      </c>
      <c r="R29">
        <f t="shared" si="8"/>
        <v>1</v>
      </c>
      <c r="S29" s="113">
        <f t="shared" si="9"/>
        <v>1</v>
      </c>
    </row>
    <row r="30" spans="1:25">
      <c r="B30" s="88" t="s">
        <v>24</v>
      </c>
      <c r="C30" s="88">
        <v>10</v>
      </c>
      <c r="D30" s="88">
        <v>2</v>
      </c>
      <c r="E30" s="88">
        <v>10</v>
      </c>
      <c r="F30" s="88">
        <v>5</v>
      </c>
      <c r="G30" s="103">
        <v>27</v>
      </c>
      <c r="I30" s="31" t="s">
        <v>306</v>
      </c>
      <c r="N30">
        <f t="shared" si="4"/>
        <v>1</v>
      </c>
      <c r="O30">
        <f t="shared" si="5"/>
        <v>0</v>
      </c>
      <c r="P30">
        <f t="shared" si="6"/>
        <v>1</v>
      </c>
      <c r="Q30">
        <f t="shared" si="7"/>
        <v>1</v>
      </c>
      <c r="R30">
        <f t="shared" si="8"/>
        <v>1</v>
      </c>
      <c r="S30" s="113">
        <f t="shared" si="9"/>
        <v>1</v>
      </c>
    </row>
    <row r="31" spans="1:25">
      <c r="B31" s="88" t="s">
        <v>9</v>
      </c>
      <c r="C31" s="88">
        <v>10</v>
      </c>
      <c r="D31" s="88">
        <v>2</v>
      </c>
      <c r="E31" s="88">
        <v>10</v>
      </c>
      <c r="F31" s="88">
        <v>5</v>
      </c>
      <c r="G31" s="103">
        <v>27</v>
      </c>
      <c r="I31" s="31" t="s">
        <v>306</v>
      </c>
      <c r="N31">
        <f t="shared" si="4"/>
        <v>1</v>
      </c>
      <c r="O31">
        <f t="shared" si="5"/>
        <v>0</v>
      </c>
      <c r="P31">
        <f t="shared" si="6"/>
        <v>1</v>
      </c>
      <c r="Q31">
        <f t="shared" si="7"/>
        <v>1</v>
      </c>
      <c r="R31">
        <f t="shared" si="8"/>
        <v>1</v>
      </c>
      <c r="S31" s="113">
        <f t="shared" si="9"/>
        <v>1</v>
      </c>
    </row>
    <row r="32" spans="1:25">
      <c r="B32" s="88" t="s">
        <v>303</v>
      </c>
      <c r="C32" s="88">
        <v>6</v>
      </c>
      <c r="D32" s="88">
        <v>6</v>
      </c>
      <c r="E32" s="88">
        <v>9.5</v>
      </c>
      <c r="F32" s="88">
        <v>5</v>
      </c>
      <c r="G32" s="103">
        <v>26.5</v>
      </c>
      <c r="I32" s="31" t="s">
        <v>306</v>
      </c>
      <c r="N32">
        <f t="shared" si="4"/>
        <v>1</v>
      </c>
      <c r="O32">
        <f t="shared" si="5"/>
        <v>1</v>
      </c>
      <c r="P32">
        <f t="shared" si="6"/>
        <v>1</v>
      </c>
      <c r="Q32">
        <f t="shared" si="7"/>
        <v>1</v>
      </c>
      <c r="R32">
        <f t="shared" si="8"/>
        <v>1</v>
      </c>
      <c r="S32" s="113">
        <f t="shared" si="9"/>
        <v>1</v>
      </c>
    </row>
    <row r="33" spans="2:19">
      <c r="B33" s="88" t="s">
        <v>262</v>
      </c>
      <c r="C33" s="88">
        <v>10</v>
      </c>
      <c r="D33" s="88">
        <v>1</v>
      </c>
      <c r="E33" s="88">
        <v>5</v>
      </c>
      <c r="F33" s="88">
        <v>10</v>
      </c>
      <c r="G33" s="103">
        <v>26</v>
      </c>
      <c r="I33" s="31" t="s">
        <v>306</v>
      </c>
      <c r="N33">
        <f t="shared" si="4"/>
        <v>1</v>
      </c>
      <c r="O33">
        <f t="shared" si="5"/>
        <v>0</v>
      </c>
      <c r="P33">
        <f t="shared" si="6"/>
        <v>1</v>
      </c>
      <c r="Q33">
        <f t="shared" si="7"/>
        <v>1</v>
      </c>
      <c r="R33">
        <f t="shared" si="8"/>
        <v>1</v>
      </c>
      <c r="S33" s="113">
        <f t="shared" si="9"/>
        <v>1</v>
      </c>
    </row>
    <row r="34" spans="2:19">
      <c r="B34" s="88" t="s">
        <v>273</v>
      </c>
      <c r="C34" s="88">
        <v>10</v>
      </c>
      <c r="D34" s="88">
        <v>6</v>
      </c>
      <c r="E34" s="88">
        <v>6.5</v>
      </c>
      <c r="F34" s="88">
        <v>0</v>
      </c>
      <c r="G34" s="103">
        <v>22.5</v>
      </c>
      <c r="I34" s="31" t="s">
        <v>306</v>
      </c>
      <c r="N34">
        <f t="shared" si="4"/>
        <v>1</v>
      </c>
      <c r="O34">
        <f t="shared" si="5"/>
        <v>1</v>
      </c>
      <c r="P34">
        <f t="shared" si="6"/>
        <v>1</v>
      </c>
      <c r="Q34">
        <f t="shared" si="7"/>
        <v>0</v>
      </c>
      <c r="R34">
        <f t="shared" si="8"/>
        <v>1</v>
      </c>
      <c r="S34" s="113">
        <f t="shared" si="9"/>
        <v>1</v>
      </c>
    </row>
    <row r="35" spans="2:19">
      <c r="B35" s="88" t="s">
        <v>273</v>
      </c>
      <c r="C35" s="88">
        <v>10</v>
      </c>
      <c r="D35" s="88">
        <v>0</v>
      </c>
      <c r="E35" s="88">
        <v>4.5</v>
      </c>
      <c r="F35" s="88">
        <v>5</v>
      </c>
      <c r="G35" s="103">
        <v>19.5</v>
      </c>
      <c r="I35" s="31" t="s">
        <v>306</v>
      </c>
      <c r="N35">
        <f t="shared" si="4"/>
        <v>1</v>
      </c>
      <c r="O35">
        <f t="shared" si="5"/>
        <v>0</v>
      </c>
      <c r="P35">
        <f t="shared" si="6"/>
        <v>0</v>
      </c>
      <c r="Q35">
        <f t="shared" si="7"/>
        <v>1</v>
      </c>
      <c r="R35">
        <f t="shared" si="8"/>
        <v>1</v>
      </c>
      <c r="S35" s="113">
        <f t="shared" si="9"/>
        <v>1</v>
      </c>
    </row>
    <row r="36" spans="2:19">
      <c r="B36" s="88" t="s">
        <v>304</v>
      </c>
      <c r="C36" s="88">
        <v>7</v>
      </c>
      <c r="D36" s="88">
        <v>3</v>
      </c>
      <c r="E36" s="88">
        <v>9.5</v>
      </c>
      <c r="F36" s="88">
        <v>0</v>
      </c>
      <c r="G36" s="103">
        <v>19.5</v>
      </c>
      <c r="I36" s="31" t="s">
        <v>306</v>
      </c>
      <c r="N36">
        <f t="shared" si="4"/>
        <v>1</v>
      </c>
      <c r="O36">
        <f t="shared" si="5"/>
        <v>0</v>
      </c>
      <c r="P36">
        <f t="shared" si="6"/>
        <v>1</v>
      </c>
      <c r="Q36">
        <f t="shared" si="7"/>
        <v>0</v>
      </c>
      <c r="R36">
        <f t="shared" si="8"/>
        <v>1</v>
      </c>
      <c r="S36" s="113">
        <f t="shared" si="9"/>
        <v>1</v>
      </c>
    </row>
    <row r="37" spans="2:19">
      <c r="B37" s="88" t="s">
        <v>268</v>
      </c>
      <c r="C37" s="88">
        <v>4</v>
      </c>
      <c r="D37" s="88">
        <v>5</v>
      </c>
      <c r="E37" s="88">
        <v>5</v>
      </c>
      <c r="F37" s="88">
        <v>2</v>
      </c>
      <c r="G37" s="103">
        <v>16</v>
      </c>
      <c r="I37" s="31" t="s">
        <v>306</v>
      </c>
      <c r="N37">
        <f t="shared" si="4"/>
        <v>0</v>
      </c>
      <c r="O37">
        <f t="shared" si="5"/>
        <v>1</v>
      </c>
      <c r="P37">
        <f t="shared" si="6"/>
        <v>1</v>
      </c>
      <c r="Q37">
        <f t="shared" si="7"/>
        <v>0</v>
      </c>
      <c r="R37">
        <f t="shared" si="8"/>
        <v>1</v>
      </c>
      <c r="S37" s="113">
        <f t="shared" si="9"/>
        <v>1</v>
      </c>
    </row>
    <row r="38" spans="2:19">
      <c r="B38" s="88" t="s">
        <v>263</v>
      </c>
      <c r="C38" s="88">
        <v>6</v>
      </c>
      <c r="D38" s="88">
        <v>0</v>
      </c>
      <c r="E38" s="88">
        <v>5</v>
      </c>
      <c r="F38" s="88">
        <v>5</v>
      </c>
      <c r="G38" s="103">
        <v>16</v>
      </c>
      <c r="I38" s="31" t="s">
        <v>306</v>
      </c>
      <c r="N38">
        <f t="shared" si="4"/>
        <v>1</v>
      </c>
      <c r="O38">
        <f t="shared" si="5"/>
        <v>0</v>
      </c>
      <c r="P38">
        <f t="shared" si="6"/>
        <v>1</v>
      </c>
      <c r="Q38">
        <f t="shared" si="7"/>
        <v>1</v>
      </c>
      <c r="R38">
        <f t="shared" si="8"/>
        <v>1</v>
      </c>
      <c r="S38" s="113">
        <f t="shared" si="9"/>
        <v>1</v>
      </c>
    </row>
    <row r="39" spans="2:19">
      <c r="B39" s="88" t="s">
        <v>279</v>
      </c>
      <c r="C39" s="88">
        <v>7</v>
      </c>
      <c r="D39" s="88">
        <v>0</v>
      </c>
      <c r="E39" s="88">
        <v>7</v>
      </c>
      <c r="F39" s="88">
        <v>2</v>
      </c>
      <c r="G39" s="103">
        <v>16</v>
      </c>
      <c r="I39" s="31" t="s">
        <v>306</v>
      </c>
      <c r="N39">
        <f t="shared" si="4"/>
        <v>1</v>
      </c>
      <c r="O39">
        <f t="shared" si="5"/>
        <v>0</v>
      </c>
      <c r="P39">
        <f t="shared" si="6"/>
        <v>1</v>
      </c>
      <c r="Q39">
        <f t="shared" si="7"/>
        <v>0</v>
      </c>
      <c r="R39">
        <f t="shared" si="8"/>
        <v>1</v>
      </c>
      <c r="S39" s="113">
        <f t="shared" si="9"/>
        <v>1</v>
      </c>
    </row>
    <row r="40" spans="2:19">
      <c r="B40" s="88" t="s">
        <v>24</v>
      </c>
      <c r="C40" s="88">
        <v>6</v>
      </c>
      <c r="D40" s="88">
        <v>4</v>
      </c>
      <c r="E40" s="88">
        <v>5</v>
      </c>
      <c r="F40" s="88">
        <v>0</v>
      </c>
      <c r="G40" s="103">
        <v>15</v>
      </c>
      <c r="I40" s="31" t="s">
        <v>306</v>
      </c>
      <c r="N40">
        <f t="shared" si="4"/>
        <v>1</v>
      </c>
      <c r="O40">
        <f t="shared" si="5"/>
        <v>0</v>
      </c>
      <c r="P40">
        <f t="shared" si="6"/>
        <v>1</v>
      </c>
      <c r="Q40">
        <f t="shared" si="7"/>
        <v>0</v>
      </c>
      <c r="R40">
        <f t="shared" si="8"/>
        <v>1</v>
      </c>
      <c r="S40" s="113">
        <f t="shared" si="9"/>
        <v>1</v>
      </c>
    </row>
    <row r="41" spans="2:19">
      <c r="B41" s="88" t="s">
        <v>14</v>
      </c>
      <c r="C41" s="88">
        <v>3</v>
      </c>
      <c r="D41" s="88">
        <v>2</v>
      </c>
      <c r="E41" s="88">
        <v>5</v>
      </c>
      <c r="F41" s="88">
        <v>5</v>
      </c>
      <c r="G41" s="103">
        <v>15</v>
      </c>
      <c r="I41" s="31" t="s">
        <v>306</v>
      </c>
      <c r="N41">
        <f t="shared" si="4"/>
        <v>0</v>
      </c>
      <c r="O41">
        <f t="shared" si="5"/>
        <v>0</v>
      </c>
      <c r="P41">
        <f t="shared" si="6"/>
        <v>1</v>
      </c>
      <c r="Q41">
        <f t="shared" si="7"/>
        <v>1</v>
      </c>
      <c r="R41">
        <f t="shared" si="8"/>
        <v>1</v>
      </c>
      <c r="S41" s="113">
        <f t="shared" si="9"/>
        <v>1</v>
      </c>
    </row>
    <row r="42" spans="2:19">
      <c r="B42" s="88" t="s">
        <v>305</v>
      </c>
      <c r="C42" s="88">
        <v>5</v>
      </c>
      <c r="D42" s="88">
        <v>0</v>
      </c>
      <c r="E42" s="88">
        <v>9.5</v>
      </c>
      <c r="F42" s="88">
        <v>0</v>
      </c>
      <c r="G42" s="103">
        <v>14.5</v>
      </c>
      <c r="I42" s="31" t="s">
        <v>306</v>
      </c>
      <c r="N42">
        <f t="shared" si="4"/>
        <v>1</v>
      </c>
      <c r="O42">
        <f t="shared" si="5"/>
        <v>0</v>
      </c>
      <c r="P42">
        <f t="shared" si="6"/>
        <v>1</v>
      </c>
      <c r="Q42">
        <f t="shared" si="7"/>
        <v>0</v>
      </c>
      <c r="R42">
        <f t="shared" si="8"/>
        <v>1</v>
      </c>
      <c r="S42" s="113">
        <f t="shared" si="9"/>
        <v>1</v>
      </c>
    </row>
    <row r="43" spans="2:19">
      <c r="B43" s="88" t="s">
        <v>24</v>
      </c>
      <c r="C43" s="88">
        <v>5</v>
      </c>
      <c r="D43" s="88">
        <v>0</v>
      </c>
      <c r="E43" s="88">
        <v>9</v>
      </c>
      <c r="F43" s="88">
        <v>0</v>
      </c>
      <c r="G43" s="103">
        <v>14</v>
      </c>
      <c r="I43" s="31" t="s">
        <v>306</v>
      </c>
      <c r="N43">
        <f t="shared" si="4"/>
        <v>1</v>
      </c>
      <c r="O43">
        <f t="shared" si="5"/>
        <v>0</v>
      </c>
      <c r="P43">
        <f t="shared" si="6"/>
        <v>1</v>
      </c>
      <c r="Q43">
        <f t="shared" si="7"/>
        <v>0</v>
      </c>
      <c r="R43">
        <f t="shared" si="8"/>
        <v>1</v>
      </c>
      <c r="S43" s="113">
        <f t="shared" si="9"/>
        <v>1</v>
      </c>
    </row>
    <row r="44" spans="2:19">
      <c r="B44" s="88" t="s">
        <v>307</v>
      </c>
      <c r="C44" s="88">
        <v>4</v>
      </c>
      <c r="D44" s="88">
        <v>6</v>
      </c>
      <c r="E44" s="88">
        <v>4.5</v>
      </c>
      <c r="F44" s="88">
        <v>2</v>
      </c>
      <c r="G44" s="103">
        <v>16.5</v>
      </c>
      <c r="I44" s="31" t="s">
        <v>312</v>
      </c>
      <c r="N44">
        <f t="shared" si="4"/>
        <v>0</v>
      </c>
      <c r="O44">
        <f t="shared" si="5"/>
        <v>1</v>
      </c>
      <c r="P44">
        <f t="shared" si="6"/>
        <v>0</v>
      </c>
      <c r="Q44">
        <f t="shared" si="7"/>
        <v>0</v>
      </c>
      <c r="R44">
        <f t="shared" si="8"/>
        <v>1</v>
      </c>
      <c r="S44" s="113">
        <f t="shared" si="9"/>
        <v>0</v>
      </c>
    </row>
    <row r="45" spans="2:19">
      <c r="B45" s="88" t="s">
        <v>4</v>
      </c>
      <c r="C45" s="88">
        <v>4</v>
      </c>
      <c r="D45" s="88">
        <v>2</v>
      </c>
      <c r="E45" s="88">
        <v>10</v>
      </c>
      <c r="F45" s="88">
        <v>0</v>
      </c>
      <c r="G45" s="103">
        <v>16</v>
      </c>
      <c r="I45" s="31" t="s">
        <v>312</v>
      </c>
      <c r="N45">
        <f t="shared" si="4"/>
        <v>0</v>
      </c>
      <c r="O45">
        <f t="shared" si="5"/>
        <v>0</v>
      </c>
      <c r="P45">
        <f t="shared" si="6"/>
        <v>1</v>
      </c>
      <c r="Q45">
        <f t="shared" si="7"/>
        <v>0</v>
      </c>
      <c r="R45">
        <f t="shared" si="8"/>
        <v>1</v>
      </c>
      <c r="S45" s="113">
        <f t="shared" si="9"/>
        <v>0</v>
      </c>
    </row>
    <row r="46" spans="2:19">
      <c r="B46" s="88" t="s">
        <v>287</v>
      </c>
      <c r="C46" s="88">
        <v>6</v>
      </c>
      <c r="D46" s="88">
        <v>4</v>
      </c>
      <c r="E46" s="88">
        <v>4.5</v>
      </c>
      <c r="F46" s="88">
        <v>0</v>
      </c>
      <c r="G46" s="103">
        <v>14.5</v>
      </c>
      <c r="I46" s="31" t="s">
        <v>312</v>
      </c>
      <c r="N46">
        <f t="shared" si="4"/>
        <v>1</v>
      </c>
      <c r="O46">
        <f t="shared" si="5"/>
        <v>0</v>
      </c>
      <c r="P46">
        <f t="shared" si="6"/>
        <v>0</v>
      </c>
      <c r="Q46">
        <f t="shared" si="7"/>
        <v>0</v>
      </c>
      <c r="R46">
        <f t="shared" si="8"/>
        <v>1</v>
      </c>
      <c r="S46" s="113">
        <f t="shared" si="9"/>
        <v>0</v>
      </c>
    </row>
    <row r="47" spans="2:19">
      <c r="B47" s="88" t="s">
        <v>216</v>
      </c>
      <c r="C47" s="88">
        <v>4</v>
      </c>
      <c r="D47" s="88">
        <v>0</v>
      </c>
      <c r="E47" s="88">
        <v>10</v>
      </c>
      <c r="F47" s="88">
        <v>0</v>
      </c>
      <c r="G47" s="103">
        <v>14</v>
      </c>
      <c r="I47" s="31" t="s">
        <v>312</v>
      </c>
      <c r="N47">
        <f t="shared" si="4"/>
        <v>0</v>
      </c>
      <c r="O47">
        <f t="shared" si="5"/>
        <v>0</v>
      </c>
      <c r="P47">
        <f t="shared" si="6"/>
        <v>1</v>
      </c>
      <c r="Q47">
        <f t="shared" si="7"/>
        <v>0</v>
      </c>
      <c r="R47">
        <f t="shared" si="8"/>
        <v>1</v>
      </c>
      <c r="S47" s="113">
        <f t="shared" si="9"/>
        <v>0</v>
      </c>
    </row>
    <row r="48" spans="2:19">
      <c r="B48" s="88" t="s">
        <v>308</v>
      </c>
      <c r="C48" s="88">
        <v>5</v>
      </c>
      <c r="D48" s="88">
        <v>0</v>
      </c>
      <c r="E48" s="88">
        <v>5</v>
      </c>
      <c r="F48" s="88">
        <v>2</v>
      </c>
      <c r="G48" s="103">
        <v>12</v>
      </c>
      <c r="I48" s="31" t="s">
        <v>312</v>
      </c>
      <c r="N48">
        <f t="shared" si="4"/>
        <v>1</v>
      </c>
      <c r="O48">
        <f t="shared" si="5"/>
        <v>0</v>
      </c>
      <c r="P48">
        <f t="shared" si="6"/>
        <v>1</v>
      </c>
      <c r="Q48">
        <f t="shared" si="7"/>
        <v>0</v>
      </c>
      <c r="R48">
        <f t="shared" si="8"/>
        <v>0</v>
      </c>
      <c r="S48" s="113">
        <f t="shared" si="9"/>
        <v>0</v>
      </c>
    </row>
    <row r="49" spans="2:19">
      <c r="B49" s="88" t="s">
        <v>19</v>
      </c>
      <c r="C49" s="88">
        <v>3</v>
      </c>
      <c r="D49" s="88">
        <v>4</v>
      </c>
      <c r="E49" s="88">
        <v>5</v>
      </c>
      <c r="F49" s="88">
        <v>0</v>
      </c>
      <c r="G49" s="103">
        <v>12</v>
      </c>
      <c r="I49" s="31" t="s">
        <v>312</v>
      </c>
      <c r="N49">
        <f t="shared" si="4"/>
        <v>0</v>
      </c>
      <c r="O49">
        <f t="shared" si="5"/>
        <v>0</v>
      </c>
      <c r="P49">
        <f t="shared" si="6"/>
        <v>1</v>
      </c>
      <c r="Q49">
        <f t="shared" si="7"/>
        <v>0</v>
      </c>
      <c r="R49">
        <f t="shared" si="8"/>
        <v>0</v>
      </c>
      <c r="S49" s="113">
        <f t="shared" si="9"/>
        <v>0</v>
      </c>
    </row>
    <row r="50" spans="2:19">
      <c r="B50" s="88" t="s">
        <v>19</v>
      </c>
      <c r="C50" s="88">
        <v>5</v>
      </c>
      <c r="D50" s="88">
        <v>2</v>
      </c>
      <c r="E50" s="88">
        <v>4.5</v>
      </c>
      <c r="F50" s="88">
        <v>0</v>
      </c>
      <c r="G50" s="103">
        <v>11.5</v>
      </c>
      <c r="I50" s="31" t="s">
        <v>312</v>
      </c>
      <c r="N50">
        <f t="shared" si="4"/>
        <v>1</v>
      </c>
      <c r="O50">
        <f t="shared" si="5"/>
        <v>0</v>
      </c>
      <c r="P50">
        <f t="shared" si="6"/>
        <v>0</v>
      </c>
      <c r="Q50">
        <f t="shared" si="7"/>
        <v>0</v>
      </c>
      <c r="R50">
        <f t="shared" si="8"/>
        <v>0</v>
      </c>
      <c r="S50" s="113">
        <f t="shared" si="9"/>
        <v>0</v>
      </c>
    </row>
    <row r="51" spans="2:19">
      <c r="B51" s="88" t="s">
        <v>299</v>
      </c>
      <c r="C51" s="88">
        <v>5</v>
      </c>
      <c r="D51" s="88">
        <v>2</v>
      </c>
      <c r="E51" s="88">
        <v>4.5</v>
      </c>
      <c r="F51" s="88">
        <v>0</v>
      </c>
      <c r="G51" s="103">
        <v>11.5</v>
      </c>
      <c r="I51" s="31" t="s">
        <v>312</v>
      </c>
      <c r="N51">
        <f t="shared" si="4"/>
        <v>1</v>
      </c>
      <c r="O51">
        <f t="shared" si="5"/>
        <v>0</v>
      </c>
      <c r="P51">
        <f t="shared" si="6"/>
        <v>0</v>
      </c>
      <c r="Q51">
        <f t="shared" si="7"/>
        <v>0</v>
      </c>
      <c r="R51">
        <f t="shared" si="8"/>
        <v>0</v>
      </c>
      <c r="S51" s="113">
        <f t="shared" si="9"/>
        <v>0</v>
      </c>
    </row>
    <row r="52" spans="2:19">
      <c r="B52" s="88" t="s">
        <v>211</v>
      </c>
      <c r="C52" s="88">
        <v>7</v>
      </c>
      <c r="D52" s="88">
        <v>0</v>
      </c>
      <c r="E52" s="88">
        <v>4.5</v>
      </c>
      <c r="F52" s="88">
        <v>0</v>
      </c>
      <c r="G52" s="103">
        <v>11.5</v>
      </c>
      <c r="I52" s="31" t="s">
        <v>312</v>
      </c>
      <c r="N52">
        <f t="shared" si="4"/>
        <v>1</v>
      </c>
      <c r="O52">
        <f t="shared" si="5"/>
        <v>0</v>
      </c>
      <c r="P52">
        <f t="shared" si="6"/>
        <v>0</v>
      </c>
      <c r="Q52">
        <f t="shared" si="7"/>
        <v>0</v>
      </c>
      <c r="R52">
        <f t="shared" si="8"/>
        <v>0</v>
      </c>
      <c r="S52" s="113">
        <f t="shared" si="9"/>
        <v>0</v>
      </c>
    </row>
    <row r="53" spans="2:19">
      <c r="B53" s="88" t="s">
        <v>299</v>
      </c>
      <c r="C53" s="88">
        <v>6</v>
      </c>
      <c r="D53" s="88">
        <v>0</v>
      </c>
      <c r="E53" s="88">
        <v>5</v>
      </c>
      <c r="F53" s="88">
        <v>0</v>
      </c>
      <c r="G53" s="103">
        <v>11</v>
      </c>
      <c r="I53" s="31" t="s">
        <v>312</v>
      </c>
      <c r="N53">
        <f t="shared" si="4"/>
        <v>1</v>
      </c>
      <c r="O53">
        <f t="shared" si="5"/>
        <v>0</v>
      </c>
      <c r="P53">
        <f t="shared" si="6"/>
        <v>1</v>
      </c>
      <c r="Q53">
        <f t="shared" si="7"/>
        <v>0</v>
      </c>
      <c r="R53">
        <f t="shared" si="8"/>
        <v>0</v>
      </c>
      <c r="S53" s="113">
        <f t="shared" si="9"/>
        <v>0</v>
      </c>
    </row>
    <row r="54" spans="2:19">
      <c r="B54" s="88" t="s">
        <v>55</v>
      </c>
      <c r="C54" s="88">
        <v>5</v>
      </c>
      <c r="D54" s="88">
        <v>1</v>
      </c>
      <c r="E54" s="88">
        <v>4.5</v>
      </c>
      <c r="F54" s="88">
        <v>0</v>
      </c>
      <c r="G54" s="103">
        <v>10.5</v>
      </c>
      <c r="I54" s="31" t="s">
        <v>312</v>
      </c>
      <c r="N54">
        <f t="shared" si="4"/>
        <v>1</v>
      </c>
      <c r="O54">
        <f t="shared" si="5"/>
        <v>0</v>
      </c>
      <c r="P54">
        <f t="shared" si="6"/>
        <v>0</v>
      </c>
      <c r="Q54">
        <f t="shared" si="7"/>
        <v>0</v>
      </c>
      <c r="R54">
        <f t="shared" si="8"/>
        <v>0</v>
      </c>
      <c r="S54" s="113">
        <f t="shared" si="9"/>
        <v>0</v>
      </c>
    </row>
    <row r="55" spans="2:19">
      <c r="B55" s="88" t="s">
        <v>4</v>
      </c>
      <c r="C55" s="88">
        <v>8</v>
      </c>
      <c r="D55" s="88">
        <v>0</v>
      </c>
      <c r="E55" s="88">
        <v>2</v>
      </c>
      <c r="F55" s="88">
        <v>0</v>
      </c>
      <c r="G55" s="103">
        <v>10</v>
      </c>
      <c r="I55" s="31" t="s">
        <v>312</v>
      </c>
      <c r="N55">
        <f t="shared" si="4"/>
        <v>1</v>
      </c>
      <c r="O55">
        <f t="shared" si="5"/>
        <v>0</v>
      </c>
      <c r="P55">
        <f t="shared" si="6"/>
        <v>0</v>
      </c>
      <c r="Q55">
        <f t="shared" si="7"/>
        <v>0</v>
      </c>
      <c r="R55">
        <f t="shared" si="8"/>
        <v>0</v>
      </c>
      <c r="S55" s="113">
        <f t="shared" si="9"/>
        <v>0</v>
      </c>
    </row>
    <row r="56" spans="2:19">
      <c r="B56" s="88" t="s">
        <v>11</v>
      </c>
      <c r="C56" s="88">
        <v>5</v>
      </c>
      <c r="D56" s="88">
        <v>2</v>
      </c>
      <c r="E56" s="88">
        <v>2</v>
      </c>
      <c r="F56" s="88">
        <v>0</v>
      </c>
      <c r="G56" s="103">
        <v>9</v>
      </c>
      <c r="I56" s="31" t="s">
        <v>312</v>
      </c>
      <c r="N56">
        <f t="shared" si="4"/>
        <v>1</v>
      </c>
      <c r="O56">
        <f t="shared" si="5"/>
        <v>0</v>
      </c>
      <c r="P56">
        <f t="shared" si="6"/>
        <v>0</v>
      </c>
      <c r="Q56">
        <f t="shared" si="7"/>
        <v>0</v>
      </c>
      <c r="R56">
        <f t="shared" si="8"/>
        <v>0</v>
      </c>
      <c r="S56" s="113">
        <f t="shared" si="9"/>
        <v>0</v>
      </c>
    </row>
    <row r="57" spans="2:19">
      <c r="B57" s="88" t="s">
        <v>9</v>
      </c>
      <c r="C57" s="88">
        <v>3</v>
      </c>
      <c r="D57" s="88">
        <v>0</v>
      </c>
      <c r="E57" s="88">
        <v>5</v>
      </c>
      <c r="F57" s="88">
        <v>0</v>
      </c>
      <c r="G57" s="103">
        <v>8</v>
      </c>
      <c r="I57" s="31" t="s">
        <v>312</v>
      </c>
      <c r="N57">
        <f t="shared" si="4"/>
        <v>0</v>
      </c>
      <c r="O57">
        <f t="shared" si="5"/>
        <v>0</v>
      </c>
      <c r="P57">
        <f t="shared" si="6"/>
        <v>1</v>
      </c>
      <c r="Q57">
        <f t="shared" si="7"/>
        <v>0</v>
      </c>
      <c r="R57">
        <f t="shared" si="8"/>
        <v>0</v>
      </c>
      <c r="S57" s="113">
        <f t="shared" si="9"/>
        <v>0</v>
      </c>
    </row>
    <row r="58" spans="2:19">
      <c r="B58" s="88" t="s">
        <v>217</v>
      </c>
      <c r="C58" s="88">
        <v>1</v>
      </c>
      <c r="D58" s="88">
        <v>1</v>
      </c>
      <c r="E58" s="88">
        <v>4.5</v>
      </c>
      <c r="F58" s="88">
        <v>0</v>
      </c>
      <c r="G58" s="103">
        <v>6.5</v>
      </c>
      <c r="I58" s="31" t="s">
        <v>312</v>
      </c>
      <c r="N58">
        <f t="shared" si="4"/>
        <v>0</v>
      </c>
      <c r="O58">
        <f t="shared" si="5"/>
        <v>0</v>
      </c>
      <c r="P58">
        <f t="shared" si="6"/>
        <v>0</v>
      </c>
      <c r="Q58">
        <f t="shared" si="7"/>
        <v>0</v>
      </c>
      <c r="R58">
        <f t="shared" si="8"/>
        <v>0</v>
      </c>
      <c r="S58" s="113">
        <f t="shared" si="9"/>
        <v>0</v>
      </c>
    </row>
    <row r="59" spans="2:19">
      <c r="B59" s="88" t="s">
        <v>216</v>
      </c>
      <c r="C59" s="88">
        <v>6</v>
      </c>
      <c r="D59" s="88">
        <v>0</v>
      </c>
      <c r="E59" s="88">
        <v>0</v>
      </c>
      <c r="F59" s="88">
        <v>0</v>
      </c>
      <c r="G59" s="103">
        <v>6</v>
      </c>
      <c r="I59" s="31" t="s">
        <v>312</v>
      </c>
      <c r="N59">
        <f t="shared" si="4"/>
        <v>1</v>
      </c>
      <c r="O59">
        <f t="shared" si="5"/>
        <v>0</v>
      </c>
      <c r="P59">
        <f t="shared" si="6"/>
        <v>0</v>
      </c>
      <c r="Q59">
        <f t="shared" si="7"/>
        <v>0</v>
      </c>
      <c r="R59">
        <f t="shared" si="8"/>
        <v>0</v>
      </c>
      <c r="S59" s="113">
        <f t="shared" si="9"/>
        <v>0</v>
      </c>
    </row>
    <row r="60" spans="2:19">
      <c r="B60" s="88" t="s">
        <v>309</v>
      </c>
      <c r="C60" s="88">
        <v>1</v>
      </c>
      <c r="D60" s="88">
        <v>0</v>
      </c>
      <c r="E60" s="88">
        <v>5</v>
      </c>
      <c r="F60" s="88">
        <v>0</v>
      </c>
      <c r="G60" s="103">
        <v>6</v>
      </c>
      <c r="I60" s="31" t="s">
        <v>312</v>
      </c>
      <c r="N60">
        <f t="shared" si="4"/>
        <v>0</v>
      </c>
      <c r="O60">
        <f t="shared" si="5"/>
        <v>0</v>
      </c>
      <c r="P60">
        <f t="shared" si="6"/>
        <v>1</v>
      </c>
      <c r="Q60">
        <f t="shared" si="7"/>
        <v>0</v>
      </c>
      <c r="R60">
        <f t="shared" si="8"/>
        <v>0</v>
      </c>
      <c r="S60" s="113">
        <f t="shared" si="9"/>
        <v>0</v>
      </c>
    </row>
    <row r="61" spans="2:19">
      <c r="B61" s="88" t="s">
        <v>297</v>
      </c>
      <c r="C61" s="88">
        <v>2</v>
      </c>
      <c r="D61" s="88">
        <v>0</v>
      </c>
      <c r="E61" s="88">
        <v>2</v>
      </c>
      <c r="F61" s="88">
        <v>0</v>
      </c>
      <c r="G61" s="103">
        <v>4</v>
      </c>
      <c r="I61" s="31" t="s">
        <v>312</v>
      </c>
      <c r="N61">
        <f t="shared" si="4"/>
        <v>0</v>
      </c>
      <c r="O61">
        <f t="shared" si="5"/>
        <v>0</v>
      </c>
      <c r="P61">
        <f t="shared" si="6"/>
        <v>0</v>
      </c>
      <c r="Q61">
        <f t="shared" si="7"/>
        <v>0</v>
      </c>
      <c r="R61">
        <f t="shared" si="8"/>
        <v>0</v>
      </c>
      <c r="S61" s="113">
        <f t="shared" si="9"/>
        <v>0</v>
      </c>
    </row>
    <row r="62" spans="2:19">
      <c r="B62" s="88" t="s">
        <v>275</v>
      </c>
      <c r="C62" s="88">
        <v>2</v>
      </c>
      <c r="D62" s="88">
        <v>0</v>
      </c>
      <c r="E62" s="88">
        <v>0</v>
      </c>
      <c r="F62" s="88">
        <v>0</v>
      </c>
      <c r="G62" s="103">
        <v>2</v>
      </c>
      <c r="I62" s="31" t="s">
        <v>312</v>
      </c>
      <c r="N62">
        <f t="shared" si="4"/>
        <v>0</v>
      </c>
      <c r="O62">
        <f t="shared" si="5"/>
        <v>0</v>
      </c>
      <c r="P62">
        <f t="shared" si="6"/>
        <v>0</v>
      </c>
      <c r="Q62">
        <f t="shared" si="7"/>
        <v>0</v>
      </c>
      <c r="R62">
        <f t="shared" si="8"/>
        <v>0</v>
      </c>
      <c r="S62" s="113">
        <f t="shared" si="9"/>
        <v>0</v>
      </c>
    </row>
    <row r="63" spans="2:19">
      <c r="B63" s="88" t="s">
        <v>9</v>
      </c>
      <c r="C63" s="88">
        <v>2</v>
      </c>
      <c r="D63" s="88">
        <v>0</v>
      </c>
      <c r="E63" s="88">
        <v>0</v>
      </c>
      <c r="F63" s="88">
        <v>0</v>
      </c>
      <c r="G63" s="103">
        <v>2</v>
      </c>
      <c r="I63" s="31" t="s">
        <v>312</v>
      </c>
      <c r="N63">
        <f t="shared" si="4"/>
        <v>0</v>
      </c>
      <c r="O63">
        <f t="shared" si="5"/>
        <v>0</v>
      </c>
      <c r="P63">
        <f t="shared" si="6"/>
        <v>0</v>
      </c>
      <c r="Q63">
        <f t="shared" si="7"/>
        <v>0</v>
      </c>
      <c r="R63">
        <f t="shared" si="8"/>
        <v>0</v>
      </c>
      <c r="S63" s="113">
        <f t="shared" si="9"/>
        <v>0</v>
      </c>
    </row>
    <row r="64" spans="2:19">
      <c r="B64" s="88" t="s">
        <v>310</v>
      </c>
      <c r="C64" s="88">
        <v>1</v>
      </c>
      <c r="D64" s="88">
        <v>0</v>
      </c>
      <c r="E64" s="88">
        <v>0</v>
      </c>
      <c r="F64" s="88">
        <v>0</v>
      </c>
      <c r="G64" s="103">
        <v>1</v>
      </c>
      <c r="I64" s="31" t="s">
        <v>312</v>
      </c>
      <c r="N64">
        <f t="shared" si="4"/>
        <v>0</v>
      </c>
      <c r="O64">
        <f t="shared" si="5"/>
        <v>0</v>
      </c>
      <c r="P64">
        <f t="shared" si="6"/>
        <v>0</v>
      </c>
      <c r="Q64">
        <f t="shared" si="7"/>
        <v>0</v>
      </c>
      <c r="R64">
        <f t="shared" si="8"/>
        <v>0</v>
      </c>
      <c r="S64" s="113">
        <f t="shared" si="9"/>
        <v>0</v>
      </c>
    </row>
    <row r="65" spans="1:19">
      <c r="B65" s="88" t="s">
        <v>311</v>
      </c>
      <c r="C65" s="88">
        <v>0</v>
      </c>
      <c r="D65" s="88">
        <v>0</v>
      </c>
      <c r="E65" s="88">
        <v>0</v>
      </c>
      <c r="F65" s="88">
        <v>0</v>
      </c>
      <c r="G65" s="103">
        <v>0</v>
      </c>
      <c r="I65" s="31" t="s">
        <v>312</v>
      </c>
      <c r="N65">
        <f t="shared" si="4"/>
        <v>0</v>
      </c>
      <c r="O65">
        <f t="shared" si="5"/>
        <v>0</v>
      </c>
      <c r="P65">
        <f t="shared" si="6"/>
        <v>0</v>
      </c>
      <c r="Q65">
        <f t="shared" si="7"/>
        <v>0</v>
      </c>
      <c r="R65">
        <f t="shared" si="8"/>
        <v>0</v>
      </c>
      <c r="S65" s="113">
        <f t="shared" si="9"/>
        <v>0</v>
      </c>
    </row>
    <row r="66" spans="1:19">
      <c r="A66" s="31" t="s">
        <v>357</v>
      </c>
      <c r="B66" s="95" t="s">
        <v>391</v>
      </c>
      <c r="C66" s="31">
        <v>10</v>
      </c>
      <c r="D66" s="31">
        <v>10</v>
      </c>
      <c r="E66" s="31">
        <v>9</v>
      </c>
      <c r="F66" s="31">
        <v>5</v>
      </c>
      <c r="G66" s="31">
        <v>34</v>
      </c>
      <c r="I66" s="31" t="s">
        <v>306</v>
      </c>
      <c r="N66">
        <f t="shared" si="4"/>
        <v>1</v>
      </c>
      <c r="O66">
        <f t="shared" si="5"/>
        <v>1</v>
      </c>
      <c r="P66">
        <f t="shared" si="6"/>
        <v>1</v>
      </c>
      <c r="Q66">
        <f t="shared" si="7"/>
        <v>1</v>
      </c>
      <c r="R66">
        <f t="shared" si="8"/>
        <v>1</v>
      </c>
      <c r="S66" s="113">
        <f t="shared" si="9"/>
        <v>1</v>
      </c>
    </row>
    <row r="67" spans="1:19">
      <c r="B67" s="95" t="s">
        <v>392</v>
      </c>
      <c r="C67" s="31">
        <v>10</v>
      </c>
      <c r="D67" s="31">
        <v>0</v>
      </c>
      <c r="E67" s="31">
        <v>7</v>
      </c>
      <c r="F67" s="31">
        <v>10</v>
      </c>
      <c r="G67" s="31">
        <v>27</v>
      </c>
      <c r="I67" s="31" t="s">
        <v>306</v>
      </c>
      <c r="N67">
        <f t="shared" ref="N67:N121" si="12">IF(C67&gt;=5,1,0)</f>
        <v>1</v>
      </c>
      <c r="O67">
        <f t="shared" ref="O67:O121" si="13">IF(D67&gt;=5,1,0)</f>
        <v>0</v>
      </c>
      <c r="P67">
        <f t="shared" ref="P67:P121" si="14">IF(E67&gt;=5,1,0)</f>
        <v>1</v>
      </c>
      <c r="Q67">
        <f t="shared" ref="Q67:Q121" si="15">IF(F67&gt;=5,1,0)</f>
        <v>1</v>
      </c>
      <c r="R67">
        <f t="shared" ref="R67:R121" si="16">IF(G67&gt;=14,1,0)</f>
        <v>1</v>
      </c>
      <c r="S67" s="113">
        <f t="shared" ref="S67:S121" si="17">IF((N67+O67+P67+Q67+R67)&gt;=3,1,0)</f>
        <v>1</v>
      </c>
    </row>
    <row r="68" spans="1:19">
      <c r="B68" s="95" t="s">
        <v>393</v>
      </c>
      <c r="C68" s="31">
        <v>10</v>
      </c>
      <c r="D68" s="31">
        <v>1</v>
      </c>
      <c r="E68" s="31">
        <v>7</v>
      </c>
      <c r="F68" s="31">
        <v>3</v>
      </c>
      <c r="G68" s="31">
        <v>21</v>
      </c>
      <c r="I68" s="31" t="s">
        <v>306</v>
      </c>
      <c r="N68">
        <f t="shared" si="12"/>
        <v>1</v>
      </c>
      <c r="O68">
        <f t="shared" si="13"/>
        <v>0</v>
      </c>
      <c r="P68">
        <f t="shared" si="14"/>
        <v>1</v>
      </c>
      <c r="Q68">
        <f t="shared" si="15"/>
        <v>0</v>
      </c>
      <c r="R68">
        <f t="shared" si="16"/>
        <v>1</v>
      </c>
      <c r="S68" s="113">
        <f t="shared" si="17"/>
        <v>1</v>
      </c>
    </row>
    <row r="69" spans="1:19">
      <c r="B69" s="95" t="s">
        <v>394</v>
      </c>
      <c r="C69" s="31">
        <v>9</v>
      </c>
      <c r="D69" s="31">
        <v>1</v>
      </c>
      <c r="E69" s="31">
        <v>5</v>
      </c>
      <c r="F69" s="31">
        <v>3</v>
      </c>
      <c r="G69" s="31">
        <v>18</v>
      </c>
      <c r="I69" s="31" t="s">
        <v>306</v>
      </c>
      <c r="N69">
        <f t="shared" si="12"/>
        <v>1</v>
      </c>
      <c r="O69">
        <f t="shared" si="13"/>
        <v>0</v>
      </c>
      <c r="P69">
        <f t="shared" si="14"/>
        <v>1</v>
      </c>
      <c r="Q69">
        <f t="shared" si="15"/>
        <v>0</v>
      </c>
      <c r="R69">
        <f t="shared" si="16"/>
        <v>1</v>
      </c>
      <c r="S69" s="113">
        <f t="shared" si="17"/>
        <v>1</v>
      </c>
    </row>
    <row r="70" spans="1:19">
      <c r="B70" s="95" t="s">
        <v>395</v>
      </c>
      <c r="C70" s="31">
        <v>9</v>
      </c>
      <c r="D70" s="31">
        <v>0</v>
      </c>
      <c r="E70" s="31">
        <v>5</v>
      </c>
      <c r="F70" s="31">
        <v>1</v>
      </c>
      <c r="G70" s="31">
        <v>15</v>
      </c>
      <c r="I70" s="31" t="s">
        <v>306</v>
      </c>
      <c r="N70">
        <f t="shared" si="12"/>
        <v>1</v>
      </c>
      <c r="O70">
        <f t="shared" si="13"/>
        <v>0</v>
      </c>
      <c r="P70">
        <f t="shared" si="14"/>
        <v>1</v>
      </c>
      <c r="Q70">
        <f t="shared" si="15"/>
        <v>0</v>
      </c>
      <c r="R70">
        <f t="shared" si="16"/>
        <v>1</v>
      </c>
      <c r="S70" s="113">
        <f t="shared" si="17"/>
        <v>1</v>
      </c>
    </row>
    <row r="71" spans="1:19">
      <c r="B71" s="95" t="s">
        <v>396</v>
      </c>
      <c r="C71" s="31">
        <v>0</v>
      </c>
      <c r="D71" s="31">
        <v>4</v>
      </c>
      <c r="E71" s="31">
        <v>6</v>
      </c>
      <c r="F71" s="31">
        <v>1</v>
      </c>
      <c r="G71" s="31">
        <v>11</v>
      </c>
      <c r="I71" s="31" t="s">
        <v>312</v>
      </c>
      <c r="N71">
        <f t="shared" si="12"/>
        <v>0</v>
      </c>
      <c r="O71">
        <f t="shared" si="13"/>
        <v>0</v>
      </c>
      <c r="P71">
        <f t="shared" si="14"/>
        <v>1</v>
      </c>
      <c r="Q71">
        <f t="shared" si="15"/>
        <v>0</v>
      </c>
      <c r="R71">
        <f t="shared" si="16"/>
        <v>0</v>
      </c>
      <c r="S71" s="113">
        <f t="shared" si="17"/>
        <v>0</v>
      </c>
    </row>
    <row r="72" spans="1:19">
      <c r="B72" s="104" t="s">
        <v>397</v>
      </c>
      <c r="C72" s="31">
        <v>0</v>
      </c>
      <c r="D72" s="31">
        <v>0</v>
      </c>
      <c r="E72" s="31">
        <v>5</v>
      </c>
      <c r="F72" s="31">
        <v>3</v>
      </c>
      <c r="G72" s="31">
        <v>8</v>
      </c>
      <c r="I72" s="31" t="s">
        <v>312</v>
      </c>
      <c r="N72">
        <f t="shared" si="12"/>
        <v>0</v>
      </c>
      <c r="O72">
        <f t="shared" si="13"/>
        <v>0</v>
      </c>
      <c r="P72">
        <f t="shared" si="14"/>
        <v>1</v>
      </c>
      <c r="Q72">
        <f t="shared" si="15"/>
        <v>0</v>
      </c>
      <c r="R72">
        <f t="shared" si="16"/>
        <v>0</v>
      </c>
      <c r="S72" s="113">
        <f t="shared" si="17"/>
        <v>0</v>
      </c>
    </row>
    <row r="73" spans="1:19">
      <c r="B73" s="95" t="s">
        <v>398</v>
      </c>
      <c r="C73" s="31">
        <v>0</v>
      </c>
      <c r="D73" s="31">
        <v>1</v>
      </c>
      <c r="E73" s="31">
        <v>5</v>
      </c>
      <c r="F73" s="31">
        <v>1</v>
      </c>
      <c r="G73" s="31">
        <v>7</v>
      </c>
      <c r="I73" s="31" t="s">
        <v>312</v>
      </c>
      <c r="N73">
        <f t="shared" si="12"/>
        <v>0</v>
      </c>
      <c r="O73">
        <f t="shared" si="13"/>
        <v>0</v>
      </c>
      <c r="P73">
        <f t="shared" si="14"/>
        <v>1</v>
      </c>
      <c r="Q73">
        <f t="shared" si="15"/>
        <v>0</v>
      </c>
      <c r="R73">
        <f t="shared" si="16"/>
        <v>0</v>
      </c>
      <c r="S73" s="113">
        <f t="shared" si="17"/>
        <v>0</v>
      </c>
    </row>
    <row r="74" spans="1:19">
      <c r="B74" s="104" t="s">
        <v>399</v>
      </c>
      <c r="C74" s="31">
        <v>0</v>
      </c>
      <c r="D74" s="31">
        <v>1</v>
      </c>
      <c r="E74" s="31">
        <v>4</v>
      </c>
      <c r="F74" s="31">
        <v>0</v>
      </c>
      <c r="G74" s="31">
        <v>5</v>
      </c>
      <c r="I74" s="31" t="s">
        <v>312</v>
      </c>
      <c r="N74">
        <f t="shared" si="12"/>
        <v>0</v>
      </c>
      <c r="O74">
        <f t="shared" si="13"/>
        <v>0</v>
      </c>
      <c r="P74">
        <f t="shared" si="14"/>
        <v>0</v>
      </c>
      <c r="Q74">
        <f t="shared" si="15"/>
        <v>0</v>
      </c>
      <c r="R74">
        <f t="shared" si="16"/>
        <v>0</v>
      </c>
      <c r="S74" s="113">
        <f t="shared" si="17"/>
        <v>0</v>
      </c>
    </row>
    <row r="75" spans="1:19">
      <c r="B75" s="95" t="s">
        <v>400</v>
      </c>
      <c r="C75" s="31">
        <v>0</v>
      </c>
      <c r="D75" s="31">
        <v>0</v>
      </c>
      <c r="E75" s="31">
        <v>5</v>
      </c>
      <c r="F75" s="31">
        <v>0</v>
      </c>
      <c r="G75" s="31">
        <v>5</v>
      </c>
      <c r="I75" s="31" t="s">
        <v>312</v>
      </c>
      <c r="N75">
        <f t="shared" si="12"/>
        <v>0</v>
      </c>
      <c r="O75">
        <f t="shared" si="13"/>
        <v>0</v>
      </c>
      <c r="P75">
        <f t="shared" si="14"/>
        <v>1</v>
      </c>
      <c r="Q75">
        <f t="shared" si="15"/>
        <v>0</v>
      </c>
      <c r="R75">
        <f t="shared" si="16"/>
        <v>0</v>
      </c>
      <c r="S75" s="113">
        <f t="shared" si="17"/>
        <v>0</v>
      </c>
    </row>
    <row r="76" spans="1:19">
      <c r="B76" s="95" t="s">
        <v>401</v>
      </c>
      <c r="C76" s="31">
        <v>0</v>
      </c>
      <c r="D76" s="31">
        <v>1</v>
      </c>
      <c r="E76" s="31">
        <v>3</v>
      </c>
      <c r="F76" s="31">
        <v>0</v>
      </c>
      <c r="G76" s="31">
        <v>4</v>
      </c>
      <c r="I76" s="31" t="s">
        <v>312</v>
      </c>
      <c r="N76">
        <f t="shared" si="12"/>
        <v>0</v>
      </c>
      <c r="O76">
        <f t="shared" si="13"/>
        <v>0</v>
      </c>
      <c r="P76">
        <f t="shared" si="14"/>
        <v>0</v>
      </c>
      <c r="Q76">
        <f t="shared" si="15"/>
        <v>0</v>
      </c>
      <c r="R76">
        <f t="shared" si="16"/>
        <v>0</v>
      </c>
      <c r="S76" s="113">
        <f t="shared" si="17"/>
        <v>0</v>
      </c>
    </row>
    <row r="77" spans="1:19">
      <c r="B77" s="95" t="s">
        <v>402</v>
      </c>
      <c r="C77" s="31">
        <v>0</v>
      </c>
      <c r="D77" s="31">
        <v>4</v>
      </c>
      <c r="E77" s="31">
        <v>0</v>
      </c>
      <c r="F77" s="31">
        <v>0</v>
      </c>
      <c r="G77" s="31">
        <v>4</v>
      </c>
      <c r="I77" s="31" t="s">
        <v>312</v>
      </c>
      <c r="N77">
        <f t="shared" si="12"/>
        <v>0</v>
      </c>
      <c r="O77">
        <f t="shared" si="13"/>
        <v>0</v>
      </c>
      <c r="P77">
        <f t="shared" si="14"/>
        <v>0</v>
      </c>
      <c r="Q77">
        <f t="shared" si="15"/>
        <v>0</v>
      </c>
      <c r="R77">
        <f t="shared" si="16"/>
        <v>0</v>
      </c>
      <c r="S77" s="113">
        <f t="shared" si="17"/>
        <v>0</v>
      </c>
    </row>
    <row r="78" spans="1:19">
      <c r="B78" s="95" t="s">
        <v>403</v>
      </c>
      <c r="C78" s="31">
        <v>0</v>
      </c>
      <c r="D78" s="31">
        <v>0</v>
      </c>
      <c r="E78" s="31">
        <v>2.5</v>
      </c>
      <c r="F78" s="31">
        <v>0</v>
      </c>
      <c r="G78" s="31">
        <v>2.5</v>
      </c>
      <c r="I78" s="31" t="s">
        <v>312</v>
      </c>
      <c r="N78">
        <f t="shared" si="12"/>
        <v>0</v>
      </c>
      <c r="O78">
        <f t="shared" si="13"/>
        <v>0</v>
      </c>
      <c r="P78">
        <f t="shared" si="14"/>
        <v>0</v>
      </c>
      <c r="Q78">
        <f t="shared" si="15"/>
        <v>0</v>
      </c>
      <c r="R78">
        <f t="shared" si="16"/>
        <v>0</v>
      </c>
      <c r="S78" s="113">
        <f t="shared" si="17"/>
        <v>0</v>
      </c>
    </row>
    <row r="79" spans="1:19">
      <c r="B79" s="104" t="s">
        <v>404</v>
      </c>
      <c r="C79" s="31">
        <v>0</v>
      </c>
      <c r="D79" s="31">
        <v>1</v>
      </c>
      <c r="E79" s="31">
        <v>0</v>
      </c>
      <c r="F79" s="31">
        <v>0</v>
      </c>
      <c r="G79" s="31">
        <v>1</v>
      </c>
      <c r="I79" s="31" t="s">
        <v>312</v>
      </c>
      <c r="N79">
        <f t="shared" si="12"/>
        <v>0</v>
      </c>
      <c r="O79">
        <f t="shared" si="13"/>
        <v>0</v>
      </c>
      <c r="P79">
        <f t="shared" si="14"/>
        <v>0</v>
      </c>
      <c r="Q79">
        <f t="shared" si="15"/>
        <v>0</v>
      </c>
      <c r="R79">
        <f t="shared" si="16"/>
        <v>0</v>
      </c>
      <c r="S79" s="113">
        <f t="shared" si="17"/>
        <v>0</v>
      </c>
    </row>
    <row r="80" spans="1:19">
      <c r="A80" s="31" t="s">
        <v>405</v>
      </c>
      <c r="C80" s="31">
        <v>10</v>
      </c>
      <c r="D80" s="31">
        <v>10</v>
      </c>
      <c r="E80" s="31">
        <v>10</v>
      </c>
      <c r="F80" s="31">
        <v>10</v>
      </c>
      <c r="G80" s="31">
        <v>40</v>
      </c>
      <c r="I80" s="31" t="s">
        <v>306</v>
      </c>
      <c r="N80">
        <f t="shared" si="12"/>
        <v>1</v>
      </c>
      <c r="O80">
        <f t="shared" si="13"/>
        <v>1</v>
      </c>
      <c r="P80">
        <f t="shared" si="14"/>
        <v>1</v>
      </c>
      <c r="Q80">
        <f t="shared" si="15"/>
        <v>1</v>
      </c>
      <c r="R80">
        <f t="shared" si="16"/>
        <v>1</v>
      </c>
      <c r="S80" s="113">
        <f t="shared" si="17"/>
        <v>1</v>
      </c>
    </row>
    <row r="81" spans="1:19">
      <c r="C81" s="31">
        <v>10</v>
      </c>
      <c r="D81" s="31">
        <v>10</v>
      </c>
      <c r="E81" s="31">
        <v>8</v>
      </c>
      <c r="F81" s="31">
        <v>1</v>
      </c>
      <c r="G81" s="31">
        <v>29</v>
      </c>
      <c r="I81" s="31" t="s">
        <v>306</v>
      </c>
      <c r="N81">
        <f t="shared" si="12"/>
        <v>1</v>
      </c>
      <c r="O81">
        <f t="shared" si="13"/>
        <v>1</v>
      </c>
      <c r="P81">
        <f t="shared" si="14"/>
        <v>1</v>
      </c>
      <c r="Q81">
        <f t="shared" si="15"/>
        <v>0</v>
      </c>
      <c r="R81">
        <f t="shared" si="16"/>
        <v>1</v>
      </c>
      <c r="S81" s="113">
        <f t="shared" si="17"/>
        <v>1</v>
      </c>
    </row>
    <row r="82" spans="1:19">
      <c r="C82" s="31">
        <v>10</v>
      </c>
      <c r="D82" s="31">
        <v>4</v>
      </c>
      <c r="E82" s="31">
        <v>10</v>
      </c>
      <c r="F82" s="31">
        <v>5</v>
      </c>
      <c r="G82" s="31">
        <v>29</v>
      </c>
      <c r="I82" s="31" t="s">
        <v>306</v>
      </c>
      <c r="N82">
        <f t="shared" si="12"/>
        <v>1</v>
      </c>
      <c r="O82">
        <f t="shared" si="13"/>
        <v>0</v>
      </c>
      <c r="P82">
        <f t="shared" si="14"/>
        <v>1</v>
      </c>
      <c r="Q82">
        <f t="shared" si="15"/>
        <v>1</v>
      </c>
      <c r="R82">
        <f t="shared" si="16"/>
        <v>1</v>
      </c>
      <c r="S82" s="113">
        <f t="shared" si="17"/>
        <v>1</v>
      </c>
    </row>
    <row r="83" spans="1:19">
      <c r="C83" s="31">
        <v>10</v>
      </c>
      <c r="D83" s="31">
        <v>6</v>
      </c>
      <c r="E83" s="31">
        <v>10</v>
      </c>
      <c r="F83" s="31">
        <v>3</v>
      </c>
      <c r="G83" s="31">
        <v>29</v>
      </c>
      <c r="I83" s="31" t="s">
        <v>306</v>
      </c>
      <c r="N83">
        <f t="shared" si="12"/>
        <v>1</v>
      </c>
      <c r="O83">
        <f t="shared" si="13"/>
        <v>1</v>
      </c>
      <c r="P83">
        <f t="shared" si="14"/>
        <v>1</v>
      </c>
      <c r="Q83">
        <f t="shared" si="15"/>
        <v>0</v>
      </c>
      <c r="R83">
        <f t="shared" si="16"/>
        <v>1</v>
      </c>
      <c r="S83" s="113">
        <f t="shared" si="17"/>
        <v>1</v>
      </c>
    </row>
    <row r="84" spans="1:19">
      <c r="C84" s="31">
        <v>10</v>
      </c>
      <c r="D84" s="31">
        <v>2</v>
      </c>
      <c r="E84" s="31">
        <v>10</v>
      </c>
      <c r="F84" s="31">
        <v>5</v>
      </c>
      <c r="G84" s="31">
        <v>27</v>
      </c>
      <c r="I84" s="31" t="s">
        <v>306</v>
      </c>
      <c r="N84">
        <f t="shared" si="12"/>
        <v>1</v>
      </c>
      <c r="O84">
        <f t="shared" si="13"/>
        <v>0</v>
      </c>
      <c r="P84">
        <f t="shared" si="14"/>
        <v>1</v>
      </c>
      <c r="Q84">
        <f t="shared" si="15"/>
        <v>1</v>
      </c>
      <c r="R84">
        <f t="shared" si="16"/>
        <v>1</v>
      </c>
      <c r="S84" s="113">
        <f t="shared" si="17"/>
        <v>1</v>
      </c>
    </row>
    <row r="85" spans="1:19">
      <c r="C85" s="31">
        <v>10</v>
      </c>
      <c r="D85" s="31">
        <v>0</v>
      </c>
      <c r="E85" s="31">
        <v>2</v>
      </c>
      <c r="F85" s="31">
        <v>10</v>
      </c>
      <c r="G85" s="31">
        <v>22</v>
      </c>
      <c r="I85" s="31" t="s">
        <v>306</v>
      </c>
      <c r="N85">
        <f t="shared" si="12"/>
        <v>1</v>
      </c>
      <c r="O85">
        <f t="shared" si="13"/>
        <v>0</v>
      </c>
      <c r="P85">
        <f t="shared" si="14"/>
        <v>0</v>
      </c>
      <c r="Q85">
        <f t="shared" si="15"/>
        <v>1</v>
      </c>
      <c r="R85">
        <f t="shared" si="16"/>
        <v>1</v>
      </c>
      <c r="S85" s="113">
        <f t="shared" si="17"/>
        <v>1</v>
      </c>
    </row>
    <row r="86" spans="1:19">
      <c r="C86" s="31">
        <v>10</v>
      </c>
      <c r="D86" s="31">
        <v>0</v>
      </c>
      <c r="E86" s="31">
        <v>5</v>
      </c>
      <c r="F86" s="31">
        <v>6</v>
      </c>
      <c r="G86" s="31">
        <v>21</v>
      </c>
      <c r="I86" s="31" t="s">
        <v>306</v>
      </c>
      <c r="N86">
        <f t="shared" si="12"/>
        <v>1</v>
      </c>
      <c r="O86">
        <f t="shared" si="13"/>
        <v>0</v>
      </c>
      <c r="P86">
        <f t="shared" si="14"/>
        <v>1</v>
      </c>
      <c r="Q86">
        <f t="shared" si="15"/>
        <v>1</v>
      </c>
      <c r="R86">
        <f t="shared" si="16"/>
        <v>1</v>
      </c>
      <c r="S86" s="113">
        <f t="shared" si="17"/>
        <v>1</v>
      </c>
    </row>
    <row r="87" spans="1:19">
      <c r="C87" s="31">
        <v>10</v>
      </c>
      <c r="D87" s="31">
        <v>0</v>
      </c>
      <c r="E87" s="31">
        <v>10</v>
      </c>
      <c r="F87" s="31">
        <v>0</v>
      </c>
      <c r="G87" s="31">
        <v>20</v>
      </c>
      <c r="I87" s="31" t="s">
        <v>306</v>
      </c>
      <c r="N87">
        <f t="shared" si="12"/>
        <v>1</v>
      </c>
      <c r="O87">
        <f t="shared" si="13"/>
        <v>0</v>
      </c>
      <c r="P87">
        <f t="shared" si="14"/>
        <v>1</v>
      </c>
      <c r="Q87">
        <f t="shared" si="15"/>
        <v>0</v>
      </c>
      <c r="R87">
        <f t="shared" si="16"/>
        <v>1</v>
      </c>
      <c r="S87" s="113">
        <f t="shared" si="17"/>
        <v>1</v>
      </c>
    </row>
    <row r="88" spans="1:19">
      <c r="C88" s="31">
        <v>10</v>
      </c>
      <c r="D88" s="31">
        <v>4</v>
      </c>
      <c r="E88" s="31">
        <v>5</v>
      </c>
      <c r="F88" s="31">
        <v>0</v>
      </c>
      <c r="G88" s="31">
        <v>19</v>
      </c>
      <c r="I88" s="31" t="s">
        <v>306</v>
      </c>
      <c r="N88">
        <f t="shared" si="12"/>
        <v>1</v>
      </c>
      <c r="O88">
        <f t="shared" si="13"/>
        <v>0</v>
      </c>
      <c r="P88">
        <f t="shared" si="14"/>
        <v>1</v>
      </c>
      <c r="Q88">
        <f t="shared" si="15"/>
        <v>0</v>
      </c>
      <c r="R88">
        <f t="shared" si="16"/>
        <v>1</v>
      </c>
      <c r="S88" s="113">
        <f t="shared" si="17"/>
        <v>1</v>
      </c>
    </row>
    <row r="89" spans="1:19">
      <c r="C89" s="31">
        <v>10</v>
      </c>
      <c r="D89" s="31">
        <v>0</v>
      </c>
      <c r="E89" s="31">
        <v>6</v>
      </c>
      <c r="F89" s="31">
        <v>0</v>
      </c>
      <c r="G89" s="31">
        <v>16</v>
      </c>
      <c r="I89" s="31" t="s">
        <v>306</v>
      </c>
      <c r="N89">
        <f t="shared" si="12"/>
        <v>1</v>
      </c>
      <c r="O89">
        <f t="shared" si="13"/>
        <v>0</v>
      </c>
      <c r="P89">
        <f t="shared" si="14"/>
        <v>1</v>
      </c>
      <c r="Q89">
        <f t="shared" si="15"/>
        <v>0</v>
      </c>
      <c r="R89">
        <f t="shared" si="16"/>
        <v>1</v>
      </c>
      <c r="S89" s="113">
        <f t="shared" si="17"/>
        <v>1</v>
      </c>
    </row>
    <row r="90" spans="1:19">
      <c r="C90" s="31">
        <v>7</v>
      </c>
      <c r="D90" s="31">
        <v>1</v>
      </c>
      <c r="E90" s="31">
        <v>5</v>
      </c>
      <c r="F90" s="31">
        <v>1</v>
      </c>
      <c r="G90" s="31">
        <v>14</v>
      </c>
      <c r="I90" s="31" t="s">
        <v>306</v>
      </c>
      <c r="N90">
        <f t="shared" si="12"/>
        <v>1</v>
      </c>
      <c r="O90">
        <f t="shared" si="13"/>
        <v>0</v>
      </c>
      <c r="P90">
        <f t="shared" si="14"/>
        <v>1</v>
      </c>
      <c r="Q90">
        <f t="shared" si="15"/>
        <v>0</v>
      </c>
      <c r="R90">
        <f t="shared" si="16"/>
        <v>1</v>
      </c>
      <c r="S90" s="113">
        <f t="shared" si="17"/>
        <v>1</v>
      </c>
    </row>
    <row r="91" spans="1:19">
      <c r="C91" s="31">
        <v>10</v>
      </c>
      <c r="D91" s="31">
        <v>4</v>
      </c>
      <c r="E91" s="31">
        <v>0</v>
      </c>
      <c r="F91" s="31">
        <v>0</v>
      </c>
      <c r="G91" s="31">
        <v>14</v>
      </c>
      <c r="I91" s="31" t="s">
        <v>312</v>
      </c>
      <c r="N91">
        <f t="shared" si="12"/>
        <v>1</v>
      </c>
      <c r="O91">
        <f t="shared" si="13"/>
        <v>0</v>
      </c>
      <c r="P91">
        <f t="shared" si="14"/>
        <v>0</v>
      </c>
      <c r="Q91">
        <f t="shared" si="15"/>
        <v>0</v>
      </c>
      <c r="R91">
        <f t="shared" si="16"/>
        <v>1</v>
      </c>
      <c r="S91" s="113">
        <f t="shared" si="17"/>
        <v>0</v>
      </c>
    </row>
    <row r="92" spans="1:19">
      <c r="C92" s="31">
        <v>0</v>
      </c>
      <c r="D92" s="31">
        <v>4</v>
      </c>
      <c r="E92" s="31">
        <v>5</v>
      </c>
      <c r="F92" s="31">
        <v>0</v>
      </c>
      <c r="G92" s="31">
        <v>9</v>
      </c>
      <c r="I92" s="31" t="s">
        <v>312</v>
      </c>
      <c r="N92">
        <f t="shared" si="12"/>
        <v>0</v>
      </c>
      <c r="O92">
        <f t="shared" si="13"/>
        <v>0</v>
      </c>
      <c r="P92">
        <f t="shared" si="14"/>
        <v>1</v>
      </c>
      <c r="Q92">
        <f t="shared" si="15"/>
        <v>0</v>
      </c>
      <c r="R92">
        <f t="shared" si="16"/>
        <v>0</v>
      </c>
      <c r="S92" s="113">
        <f t="shared" si="17"/>
        <v>0</v>
      </c>
    </row>
    <row r="93" spans="1:19" ht="15.75" thickBot="1">
      <c r="C93" s="31">
        <v>0</v>
      </c>
      <c r="D93" s="31">
        <v>0</v>
      </c>
      <c r="E93" s="31">
        <v>0</v>
      </c>
      <c r="F93" s="31">
        <v>1</v>
      </c>
      <c r="G93" s="31">
        <v>1</v>
      </c>
      <c r="I93" s="31" t="s">
        <v>312</v>
      </c>
      <c r="N93">
        <f t="shared" si="12"/>
        <v>0</v>
      </c>
      <c r="O93">
        <f t="shared" si="13"/>
        <v>0</v>
      </c>
      <c r="P93">
        <f t="shared" si="14"/>
        <v>0</v>
      </c>
      <c r="Q93">
        <f t="shared" si="15"/>
        <v>0</v>
      </c>
      <c r="R93">
        <f t="shared" si="16"/>
        <v>0</v>
      </c>
      <c r="S93" s="113">
        <f t="shared" si="17"/>
        <v>0</v>
      </c>
    </row>
    <row r="94" spans="1:19" ht="15.75" thickBot="1">
      <c r="A94" s="31" t="s">
        <v>473</v>
      </c>
      <c r="B94" s="98" t="s">
        <v>474</v>
      </c>
      <c r="C94" s="98">
        <v>9.5</v>
      </c>
      <c r="D94" s="98">
        <v>9</v>
      </c>
      <c r="E94" s="98">
        <v>9.5</v>
      </c>
      <c r="F94" s="98">
        <v>9.5</v>
      </c>
      <c r="G94" s="93">
        <v>37.5</v>
      </c>
      <c r="I94" s="31" t="s">
        <v>306</v>
      </c>
      <c r="N94">
        <f t="shared" si="12"/>
        <v>1</v>
      </c>
      <c r="O94">
        <f t="shared" si="13"/>
        <v>1</v>
      </c>
      <c r="P94">
        <f t="shared" si="14"/>
        <v>1</v>
      </c>
      <c r="Q94">
        <f t="shared" si="15"/>
        <v>1</v>
      </c>
      <c r="R94">
        <f t="shared" si="16"/>
        <v>1</v>
      </c>
      <c r="S94" s="113">
        <f t="shared" si="17"/>
        <v>1</v>
      </c>
    </row>
    <row r="95" spans="1:19" ht="15.75" thickBot="1">
      <c r="B95" s="98" t="s">
        <v>475</v>
      </c>
      <c r="C95" s="98">
        <v>9.5</v>
      </c>
      <c r="D95" s="98">
        <v>8</v>
      </c>
      <c r="E95" s="98">
        <v>9.5</v>
      </c>
      <c r="F95" s="98">
        <v>8</v>
      </c>
      <c r="G95" s="93">
        <v>35</v>
      </c>
      <c r="I95" s="31" t="s">
        <v>306</v>
      </c>
      <c r="N95">
        <f t="shared" si="12"/>
        <v>1</v>
      </c>
      <c r="O95">
        <f t="shared" si="13"/>
        <v>1</v>
      </c>
      <c r="P95">
        <f t="shared" si="14"/>
        <v>1</v>
      </c>
      <c r="Q95">
        <f t="shared" si="15"/>
        <v>1</v>
      </c>
      <c r="R95">
        <f t="shared" si="16"/>
        <v>1</v>
      </c>
      <c r="S95" s="113">
        <f t="shared" si="17"/>
        <v>1</v>
      </c>
    </row>
    <row r="96" spans="1:19" ht="15.75" thickBot="1">
      <c r="B96" s="98" t="s">
        <v>476</v>
      </c>
      <c r="C96" s="98">
        <v>7.5</v>
      </c>
      <c r="D96" s="98">
        <v>4</v>
      </c>
      <c r="E96" s="98">
        <v>9.5</v>
      </c>
      <c r="F96" s="98">
        <v>9</v>
      </c>
      <c r="G96" s="93">
        <v>30</v>
      </c>
      <c r="I96" s="31" t="s">
        <v>306</v>
      </c>
      <c r="N96">
        <f t="shared" si="12"/>
        <v>1</v>
      </c>
      <c r="O96">
        <f t="shared" si="13"/>
        <v>0</v>
      </c>
      <c r="P96">
        <f t="shared" si="14"/>
        <v>1</v>
      </c>
      <c r="Q96">
        <f t="shared" si="15"/>
        <v>1</v>
      </c>
      <c r="R96">
        <f t="shared" si="16"/>
        <v>1</v>
      </c>
      <c r="S96" s="113">
        <f t="shared" si="17"/>
        <v>1</v>
      </c>
    </row>
    <row r="97" spans="2:19" ht="15.75" thickBot="1">
      <c r="B97" s="98" t="s">
        <v>477</v>
      </c>
      <c r="C97" s="98">
        <v>6.5</v>
      </c>
      <c r="D97" s="98">
        <v>4</v>
      </c>
      <c r="E97" s="98">
        <v>9.5</v>
      </c>
      <c r="F97" s="98">
        <v>9</v>
      </c>
      <c r="G97" s="93">
        <v>29</v>
      </c>
      <c r="I97" s="31" t="s">
        <v>306</v>
      </c>
      <c r="N97">
        <f t="shared" si="12"/>
        <v>1</v>
      </c>
      <c r="O97">
        <f t="shared" si="13"/>
        <v>0</v>
      </c>
      <c r="P97">
        <f t="shared" si="14"/>
        <v>1</v>
      </c>
      <c r="Q97">
        <f t="shared" si="15"/>
        <v>1</v>
      </c>
      <c r="R97">
        <f t="shared" si="16"/>
        <v>1</v>
      </c>
      <c r="S97" s="113">
        <f t="shared" si="17"/>
        <v>1</v>
      </c>
    </row>
    <row r="98" spans="2:19" ht="15.75" thickBot="1">
      <c r="B98" s="98" t="s">
        <v>478</v>
      </c>
      <c r="C98" s="98">
        <v>7.5</v>
      </c>
      <c r="D98" s="98">
        <v>7</v>
      </c>
      <c r="E98" s="98">
        <v>9</v>
      </c>
      <c r="F98" s="98">
        <v>2</v>
      </c>
      <c r="G98" s="93">
        <v>25.5</v>
      </c>
      <c r="I98" s="31" t="s">
        <v>306</v>
      </c>
      <c r="N98">
        <f t="shared" si="12"/>
        <v>1</v>
      </c>
      <c r="O98">
        <f t="shared" si="13"/>
        <v>1</v>
      </c>
      <c r="P98">
        <f t="shared" si="14"/>
        <v>1</v>
      </c>
      <c r="Q98">
        <f t="shared" si="15"/>
        <v>0</v>
      </c>
      <c r="R98">
        <f t="shared" si="16"/>
        <v>1</v>
      </c>
      <c r="S98" s="113">
        <f t="shared" si="17"/>
        <v>1</v>
      </c>
    </row>
    <row r="99" spans="2:19" ht="15.75" thickBot="1">
      <c r="B99" s="98" t="s">
        <v>479</v>
      </c>
      <c r="C99" s="98">
        <v>9.5</v>
      </c>
      <c r="D99" s="98">
        <v>3</v>
      </c>
      <c r="E99" s="98">
        <v>4</v>
      </c>
      <c r="F99" s="98">
        <v>8.5</v>
      </c>
      <c r="G99" s="93">
        <v>25</v>
      </c>
      <c r="I99" s="31" t="s">
        <v>306</v>
      </c>
      <c r="N99">
        <f t="shared" si="12"/>
        <v>1</v>
      </c>
      <c r="O99">
        <f t="shared" si="13"/>
        <v>0</v>
      </c>
      <c r="P99">
        <f t="shared" si="14"/>
        <v>0</v>
      </c>
      <c r="Q99">
        <f t="shared" si="15"/>
        <v>1</v>
      </c>
      <c r="R99">
        <f t="shared" si="16"/>
        <v>1</v>
      </c>
      <c r="S99" s="113">
        <f t="shared" si="17"/>
        <v>1</v>
      </c>
    </row>
    <row r="100" spans="2:19" ht="15.75" thickBot="1">
      <c r="B100" s="98" t="s">
        <v>480</v>
      </c>
      <c r="C100" s="98">
        <v>9.5</v>
      </c>
      <c r="D100" s="98">
        <v>2</v>
      </c>
      <c r="E100" s="98">
        <v>4</v>
      </c>
      <c r="F100" s="98">
        <v>9</v>
      </c>
      <c r="G100" s="93">
        <v>24.5</v>
      </c>
      <c r="I100" s="31" t="s">
        <v>306</v>
      </c>
      <c r="N100">
        <f t="shared" si="12"/>
        <v>1</v>
      </c>
      <c r="O100">
        <f t="shared" si="13"/>
        <v>0</v>
      </c>
      <c r="P100">
        <f t="shared" si="14"/>
        <v>0</v>
      </c>
      <c r="Q100">
        <f t="shared" si="15"/>
        <v>1</v>
      </c>
      <c r="R100">
        <f t="shared" si="16"/>
        <v>1</v>
      </c>
      <c r="S100" s="113">
        <f t="shared" si="17"/>
        <v>1</v>
      </c>
    </row>
    <row r="101" spans="2:19" ht="15.75" thickBot="1">
      <c r="B101" s="98" t="s">
        <v>481</v>
      </c>
      <c r="C101" s="98">
        <v>10</v>
      </c>
      <c r="D101" s="98">
        <v>0</v>
      </c>
      <c r="E101" s="98">
        <v>5</v>
      </c>
      <c r="F101" s="98">
        <v>9.5</v>
      </c>
      <c r="G101" s="93">
        <v>24.5</v>
      </c>
      <c r="I101" s="31" t="s">
        <v>306</v>
      </c>
      <c r="N101">
        <f t="shared" si="12"/>
        <v>1</v>
      </c>
      <c r="O101">
        <f t="shared" si="13"/>
        <v>0</v>
      </c>
      <c r="P101">
        <f t="shared" si="14"/>
        <v>1</v>
      </c>
      <c r="Q101">
        <f t="shared" si="15"/>
        <v>1</v>
      </c>
      <c r="R101">
        <f t="shared" si="16"/>
        <v>1</v>
      </c>
      <c r="S101" s="113">
        <f t="shared" si="17"/>
        <v>1</v>
      </c>
    </row>
    <row r="102" spans="2:19" ht="15.75" thickBot="1">
      <c r="B102" s="98" t="s">
        <v>482</v>
      </c>
      <c r="C102" s="98">
        <v>9.5</v>
      </c>
      <c r="D102" s="98">
        <v>0</v>
      </c>
      <c r="E102" s="98">
        <v>5</v>
      </c>
      <c r="F102" s="98">
        <v>8.5</v>
      </c>
      <c r="G102" s="93">
        <v>23</v>
      </c>
      <c r="I102" s="31" t="s">
        <v>306</v>
      </c>
      <c r="N102">
        <f t="shared" si="12"/>
        <v>1</v>
      </c>
      <c r="O102">
        <f t="shared" si="13"/>
        <v>0</v>
      </c>
      <c r="P102">
        <f t="shared" si="14"/>
        <v>1</v>
      </c>
      <c r="Q102">
        <f t="shared" si="15"/>
        <v>1</v>
      </c>
      <c r="R102">
        <f t="shared" si="16"/>
        <v>1</v>
      </c>
      <c r="S102" s="113">
        <f t="shared" si="17"/>
        <v>1</v>
      </c>
    </row>
    <row r="103" spans="2:19" ht="15.75" thickBot="1">
      <c r="B103" s="98" t="s">
        <v>483</v>
      </c>
      <c r="C103" s="98">
        <v>9.5</v>
      </c>
      <c r="D103" s="98">
        <v>2.5</v>
      </c>
      <c r="E103" s="98">
        <v>9.5</v>
      </c>
      <c r="F103" s="98">
        <v>0</v>
      </c>
      <c r="G103" s="93">
        <v>21.5</v>
      </c>
      <c r="I103" s="31" t="s">
        <v>306</v>
      </c>
      <c r="N103">
        <f t="shared" si="12"/>
        <v>1</v>
      </c>
      <c r="O103">
        <f t="shared" si="13"/>
        <v>0</v>
      </c>
      <c r="P103">
        <f t="shared" si="14"/>
        <v>1</v>
      </c>
      <c r="Q103">
        <f t="shared" si="15"/>
        <v>0</v>
      </c>
      <c r="R103">
        <f t="shared" si="16"/>
        <v>1</v>
      </c>
      <c r="S103" s="113">
        <f t="shared" si="17"/>
        <v>1</v>
      </c>
    </row>
    <row r="104" spans="2:19" ht="15.75" thickBot="1">
      <c r="B104" s="98" t="s">
        <v>484</v>
      </c>
      <c r="C104" s="98">
        <v>9</v>
      </c>
      <c r="D104" s="98">
        <v>1</v>
      </c>
      <c r="E104" s="98">
        <v>9.5</v>
      </c>
      <c r="F104" s="98">
        <v>1</v>
      </c>
      <c r="G104" s="93">
        <v>20.5</v>
      </c>
      <c r="I104" s="31" t="s">
        <v>306</v>
      </c>
      <c r="N104">
        <f t="shared" si="12"/>
        <v>1</v>
      </c>
      <c r="O104">
        <f t="shared" si="13"/>
        <v>0</v>
      </c>
      <c r="P104">
        <f t="shared" si="14"/>
        <v>1</v>
      </c>
      <c r="Q104">
        <f t="shared" si="15"/>
        <v>0</v>
      </c>
      <c r="R104">
        <f t="shared" si="16"/>
        <v>1</v>
      </c>
      <c r="S104" s="113">
        <f t="shared" si="17"/>
        <v>1</v>
      </c>
    </row>
    <row r="105" spans="2:19" ht="15.75" thickBot="1">
      <c r="B105" s="98" t="s">
        <v>485</v>
      </c>
      <c r="C105" s="98">
        <v>9.5</v>
      </c>
      <c r="D105" s="98">
        <v>3</v>
      </c>
      <c r="E105" s="98">
        <v>5.5</v>
      </c>
      <c r="F105" s="98">
        <v>1</v>
      </c>
      <c r="G105" s="93">
        <v>19</v>
      </c>
      <c r="I105" s="31" t="s">
        <v>306</v>
      </c>
      <c r="N105">
        <f t="shared" si="12"/>
        <v>1</v>
      </c>
      <c r="O105">
        <f t="shared" si="13"/>
        <v>0</v>
      </c>
      <c r="P105">
        <f t="shared" si="14"/>
        <v>1</v>
      </c>
      <c r="Q105">
        <f t="shared" si="15"/>
        <v>0</v>
      </c>
      <c r="R105">
        <f t="shared" si="16"/>
        <v>1</v>
      </c>
      <c r="S105" s="113">
        <f t="shared" si="17"/>
        <v>1</v>
      </c>
    </row>
    <row r="106" spans="2:19" ht="15.75" thickBot="1">
      <c r="B106" s="98" t="s">
        <v>486</v>
      </c>
      <c r="C106" s="98">
        <v>9.5</v>
      </c>
      <c r="D106" s="98">
        <v>0</v>
      </c>
      <c r="E106" s="98">
        <v>9</v>
      </c>
      <c r="F106" s="98">
        <v>0</v>
      </c>
      <c r="G106" s="93">
        <v>18.5</v>
      </c>
      <c r="I106" s="31" t="s">
        <v>306</v>
      </c>
      <c r="N106">
        <f t="shared" si="12"/>
        <v>1</v>
      </c>
      <c r="O106">
        <f t="shared" si="13"/>
        <v>0</v>
      </c>
      <c r="P106">
        <f t="shared" si="14"/>
        <v>1</v>
      </c>
      <c r="Q106">
        <f t="shared" si="15"/>
        <v>0</v>
      </c>
      <c r="R106">
        <f t="shared" si="16"/>
        <v>1</v>
      </c>
      <c r="S106" s="113">
        <f t="shared" si="17"/>
        <v>1</v>
      </c>
    </row>
    <row r="107" spans="2:19" ht="15.75" thickBot="1">
      <c r="B107" s="98" t="s">
        <v>487</v>
      </c>
      <c r="C107" s="98">
        <v>2</v>
      </c>
      <c r="D107" s="98">
        <v>1</v>
      </c>
      <c r="E107" s="98">
        <v>5</v>
      </c>
      <c r="F107" s="98">
        <v>9.5</v>
      </c>
      <c r="G107" s="93">
        <v>17.5</v>
      </c>
      <c r="I107" s="31" t="s">
        <v>306</v>
      </c>
      <c r="N107">
        <f t="shared" si="12"/>
        <v>0</v>
      </c>
      <c r="O107">
        <f t="shared" si="13"/>
        <v>0</v>
      </c>
      <c r="P107">
        <f t="shared" si="14"/>
        <v>1</v>
      </c>
      <c r="Q107">
        <f t="shared" si="15"/>
        <v>1</v>
      </c>
      <c r="R107">
        <f t="shared" si="16"/>
        <v>1</v>
      </c>
      <c r="S107" s="113">
        <f t="shared" si="17"/>
        <v>1</v>
      </c>
    </row>
    <row r="108" spans="2:19" ht="15.75" thickBot="1">
      <c r="B108" s="98" t="s">
        <v>488</v>
      </c>
      <c r="C108" s="98">
        <v>6.5</v>
      </c>
      <c r="D108" s="98">
        <v>0</v>
      </c>
      <c r="E108" s="98">
        <v>9.5</v>
      </c>
      <c r="F108" s="98">
        <v>0</v>
      </c>
      <c r="G108" s="93">
        <v>16</v>
      </c>
      <c r="I108" s="31" t="s">
        <v>306</v>
      </c>
      <c r="N108">
        <f t="shared" si="12"/>
        <v>1</v>
      </c>
      <c r="O108">
        <f t="shared" si="13"/>
        <v>0</v>
      </c>
      <c r="P108">
        <f t="shared" si="14"/>
        <v>1</v>
      </c>
      <c r="Q108">
        <f t="shared" si="15"/>
        <v>0</v>
      </c>
      <c r="R108">
        <f t="shared" si="16"/>
        <v>1</v>
      </c>
      <c r="S108" s="113">
        <f t="shared" si="17"/>
        <v>1</v>
      </c>
    </row>
    <row r="109" spans="2:19" ht="15.75" thickBot="1">
      <c r="B109" s="98" t="s">
        <v>489</v>
      </c>
      <c r="C109" s="98">
        <v>6.5</v>
      </c>
      <c r="D109" s="98">
        <v>4.5</v>
      </c>
      <c r="E109" s="98">
        <v>5</v>
      </c>
      <c r="F109" s="98">
        <v>0</v>
      </c>
      <c r="G109" s="93">
        <v>16</v>
      </c>
      <c r="I109" s="31" t="s">
        <v>306</v>
      </c>
      <c r="N109">
        <f t="shared" si="12"/>
        <v>1</v>
      </c>
      <c r="O109">
        <f t="shared" si="13"/>
        <v>0</v>
      </c>
      <c r="P109">
        <f t="shared" si="14"/>
        <v>1</v>
      </c>
      <c r="Q109">
        <f t="shared" si="15"/>
        <v>0</v>
      </c>
      <c r="R109">
        <f t="shared" si="16"/>
        <v>1</v>
      </c>
      <c r="S109" s="113">
        <f t="shared" si="17"/>
        <v>1</v>
      </c>
    </row>
    <row r="110" spans="2:19" ht="15.75" thickBot="1">
      <c r="B110" s="98" t="s">
        <v>490</v>
      </c>
      <c r="C110" s="98">
        <v>8</v>
      </c>
      <c r="D110" s="98">
        <v>1.5</v>
      </c>
      <c r="E110" s="98">
        <v>6</v>
      </c>
      <c r="F110" s="98">
        <v>0</v>
      </c>
      <c r="G110" s="93">
        <v>15.5</v>
      </c>
      <c r="I110" s="31" t="s">
        <v>306</v>
      </c>
      <c r="N110">
        <f t="shared" si="12"/>
        <v>1</v>
      </c>
      <c r="O110">
        <f t="shared" si="13"/>
        <v>0</v>
      </c>
      <c r="P110">
        <f t="shared" si="14"/>
        <v>1</v>
      </c>
      <c r="Q110">
        <f t="shared" si="15"/>
        <v>0</v>
      </c>
      <c r="R110">
        <f t="shared" si="16"/>
        <v>1</v>
      </c>
      <c r="S110" s="113">
        <f t="shared" si="17"/>
        <v>1</v>
      </c>
    </row>
    <row r="111" spans="2:19" ht="15.75" thickBot="1">
      <c r="B111" s="98" t="s">
        <v>491</v>
      </c>
      <c r="C111" s="98">
        <v>10</v>
      </c>
      <c r="D111" s="98">
        <v>0</v>
      </c>
      <c r="E111" s="98">
        <v>5</v>
      </c>
      <c r="F111" s="98">
        <v>0</v>
      </c>
      <c r="G111" s="93">
        <v>15</v>
      </c>
      <c r="I111" s="31" t="s">
        <v>306</v>
      </c>
      <c r="N111">
        <f t="shared" si="12"/>
        <v>1</v>
      </c>
      <c r="O111">
        <f t="shared" si="13"/>
        <v>0</v>
      </c>
      <c r="P111">
        <f t="shared" si="14"/>
        <v>1</v>
      </c>
      <c r="Q111">
        <f t="shared" si="15"/>
        <v>0</v>
      </c>
      <c r="R111">
        <f t="shared" si="16"/>
        <v>1</v>
      </c>
      <c r="S111" s="113">
        <f t="shared" si="17"/>
        <v>1</v>
      </c>
    </row>
    <row r="112" spans="2:19" ht="15.75" thickBot="1">
      <c r="B112" s="98" t="s">
        <v>492</v>
      </c>
      <c r="C112" s="98">
        <v>9.5</v>
      </c>
      <c r="D112" s="98">
        <v>0</v>
      </c>
      <c r="E112" s="98">
        <v>5</v>
      </c>
      <c r="F112" s="98">
        <v>0</v>
      </c>
      <c r="G112" s="93">
        <v>14.5</v>
      </c>
      <c r="I112" s="31" t="s">
        <v>306</v>
      </c>
      <c r="N112">
        <f t="shared" si="12"/>
        <v>1</v>
      </c>
      <c r="O112">
        <f t="shared" si="13"/>
        <v>0</v>
      </c>
      <c r="P112">
        <f t="shared" si="14"/>
        <v>1</v>
      </c>
      <c r="Q112">
        <f t="shared" si="15"/>
        <v>0</v>
      </c>
      <c r="R112">
        <f t="shared" si="16"/>
        <v>1</v>
      </c>
      <c r="S112" s="113">
        <f t="shared" si="17"/>
        <v>1</v>
      </c>
    </row>
    <row r="113" spans="1:19" ht="15.75" thickBot="1">
      <c r="B113" s="98" t="s">
        <v>493</v>
      </c>
      <c r="C113" s="98">
        <v>6</v>
      </c>
      <c r="D113" s="98">
        <v>0</v>
      </c>
      <c r="E113" s="98">
        <v>5</v>
      </c>
      <c r="F113" s="98">
        <v>3</v>
      </c>
      <c r="G113" s="93">
        <v>14</v>
      </c>
      <c r="I113" s="31" t="s">
        <v>306</v>
      </c>
      <c r="N113">
        <f t="shared" si="12"/>
        <v>1</v>
      </c>
      <c r="O113">
        <f t="shared" si="13"/>
        <v>0</v>
      </c>
      <c r="P113">
        <f t="shared" si="14"/>
        <v>1</v>
      </c>
      <c r="Q113">
        <f t="shared" si="15"/>
        <v>0</v>
      </c>
      <c r="R113">
        <f t="shared" si="16"/>
        <v>1</v>
      </c>
      <c r="S113" s="113">
        <f t="shared" si="17"/>
        <v>1</v>
      </c>
    </row>
    <row r="114" spans="1:19" ht="15.75" thickBot="1">
      <c r="B114" s="98" t="s">
        <v>494</v>
      </c>
      <c r="C114" s="98">
        <v>8.5</v>
      </c>
      <c r="D114" s="98">
        <v>0</v>
      </c>
      <c r="E114" s="98">
        <v>4</v>
      </c>
      <c r="F114" s="98">
        <v>0</v>
      </c>
      <c r="G114" s="93">
        <v>12.5</v>
      </c>
      <c r="I114" s="31" t="s">
        <v>312</v>
      </c>
      <c r="N114">
        <f t="shared" si="12"/>
        <v>1</v>
      </c>
      <c r="O114">
        <f t="shared" si="13"/>
        <v>0</v>
      </c>
      <c r="P114">
        <f t="shared" si="14"/>
        <v>0</v>
      </c>
      <c r="Q114">
        <f t="shared" si="15"/>
        <v>0</v>
      </c>
      <c r="R114">
        <f t="shared" si="16"/>
        <v>0</v>
      </c>
      <c r="S114" s="113">
        <f t="shared" si="17"/>
        <v>0</v>
      </c>
    </row>
    <row r="115" spans="1:19" ht="15.75" thickBot="1">
      <c r="B115" s="98" t="s">
        <v>495</v>
      </c>
      <c r="C115" s="98">
        <v>0</v>
      </c>
      <c r="D115" s="98">
        <v>2</v>
      </c>
      <c r="E115" s="98">
        <v>0</v>
      </c>
      <c r="F115" s="98">
        <v>9</v>
      </c>
      <c r="G115" s="93">
        <v>11</v>
      </c>
      <c r="I115" s="31" t="s">
        <v>312</v>
      </c>
      <c r="N115">
        <f t="shared" si="12"/>
        <v>0</v>
      </c>
      <c r="O115">
        <f t="shared" si="13"/>
        <v>0</v>
      </c>
      <c r="P115">
        <f t="shared" si="14"/>
        <v>0</v>
      </c>
      <c r="Q115">
        <f t="shared" si="15"/>
        <v>1</v>
      </c>
      <c r="R115">
        <f t="shared" si="16"/>
        <v>0</v>
      </c>
      <c r="S115" s="113">
        <f t="shared" si="17"/>
        <v>0</v>
      </c>
    </row>
    <row r="116" spans="1:19" ht="15.75" thickBot="1">
      <c r="B116" s="98" t="s">
        <v>496</v>
      </c>
      <c r="C116" s="98">
        <v>3</v>
      </c>
      <c r="D116" s="98">
        <v>3</v>
      </c>
      <c r="E116" s="98">
        <v>4.5</v>
      </c>
      <c r="F116" s="98">
        <v>0</v>
      </c>
      <c r="G116" s="93">
        <v>10.5</v>
      </c>
      <c r="I116" s="31" t="s">
        <v>312</v>
      </c>
      <c r="N116">
        <f t="shared" si="12"/>
        <v>0</v>
      </c>
      <c r="O116">
        <f t="shared" si="13"/>
        <v>0</v>
      </c>
      <c r="P116">
        <f t="shared" si="14"/>
        <v>0</v>
      </c>
      <c r="Q116">
        <f t="shared" si="15"/>
        <v>0</v>
      </c>
      <c r="R116">
        <f t="shared" si="16"/>
        <v>0</v>
      </c>
      <c r="S116" s="113">
        <f t="shared" si="17"/>
        <v>0</v>
      </c>
    </row>
    <row r="117" spans="1:19" ht="15.75" thickBot="1">
      <c r="B117" s="98" t="s">
        <v>497</v>
      </c>
      <c r="C117" s="98">
        <v>1</v>
      </c>
      <c r="D117" s="98">
        <v>0</v>
      </c>
      <c r="E117" s="98">
        <v>9.5</v>
      </c>
      <c r="F117" s="98">
        <v>0</v>
      </c>
      <c r="G117" s="93">
        <v>10.5</v>
      </c>
      <c r="I117" s="31" t="s">
        <v>312</v>
      </c>
      <c r="N117">
        <f t="shared" si="12"/>
        <v>0</v>
      </c>
      <c r="O117">
        <f t="shared" si="13"/>
        <v>0</v>
      </c>
      <c r="P117">
        <f t="shared" si="14"/>
        <v>1</v>
      </c>
      <c r="Q117">
        <f t="shared" si="15"/>
        <v>0</v>
      </c>
      <c r="R117">
        <f t="shared" si="16"/>
        <v>0</v>
      </c>
      <c r="S117" s="113">
        <f t="shared" si="17"/>
        <v>0</v>
      </c>
    </row>
    <row r="118" spans="1:19" ht="15.75" thickBot="1">
      <c r="B118" s="98" t="s">
        <v>498</v>
      </c>
      <c r="C118" s="98">
        <v>0</v>
      </c>
      <c r="D118" s="98">
        <v>1.5</v>
      </c>
      <c r="E118" s="98">
        <v>7.5</v>
      </c>
      <c r="F118" s="98">
        <v>1</v>
      </c>
      <c r="G118" s="93">
        <v>10</v>
      </c>
      <c r="I118" s="31" t="s">
        <v>312</v>
      </c>
      <c r="N118">
        <f t="shared" si="12"/>
        <v>0</v>
      </c>
      <c r="O118">
        <f t="shared" si="13"/>
        <v>0</v>
      </c>
      <c r="P118">
        <f t="shared" si="14"/>
        <v>1</v>
      </c>
      <c r="Q118">
        <f t="shared" si="15"/>
        <v>0</v>
      </c>
      <c r="R118">
        <f t="shared" si="16"/>
        <v>0</v>
      </c>
      <c r="S118" s="113">
        <f t="shared" si="17"/>
        <v>0</v>
      </c>
    </row>
    <row r="119" spans="1:19" ht="15.75" thickBot="1">
      <c r="B119" s="98" t="s">
        <v>499</v>
      </c>
      <c r="C119" s="98">
        <v>3</v>
      </c>
      <c r="D119" s="98">
        <v>0</v>
      </c>
      <c r="E119" s="98">
        <v>5</v>
      </c>
      <c r="F119" s="98">
        <v>0</v>
      </c>
      <c r="G119" s="93">
        <v>8</v>
      </c>
      <c r="I119" s="31" t="s">
        <v>312</v>
      </c>
      <c r="N119">
        <f t="shared" si="12"/>
        <v>0</v>
      </c>
      <c r="O119">
        <f t="shared" si="13"/>
        <v>0</v>
      </c>
      <c r="P119">
        <f t="shared" si="14"/>
        <v>1</v>
      </c>
      <c r="Q119">
        <f t="shared" si="15"/>
        <v>0</v>
      </c>
      <c r="R119">
        <f t="shared" si="16"/>
        <v>0</v>
      </c>
      <c r="S119" s="113">
        <f t="shared" si="17"/>
        <v>0</v>
      </c>
    </row>
    <row r="120" spans="1:19" ht="15.75" thickBot="1">
      <c r="B120" s="98" t="s">
        <v>500</v>
      </c>
      <c r="C120" s="98">
        <v>0</v>
      </c>
      <c r="D120" s="98">
        <v>0</v>
      </c>
      <c r="E120" s="98">
        <v>7.5</v>
      </c>
      <c r="F120" s="98">
        <v>0</v>
      </c>
      <c r="G120" s="93">
        <v>7.5</v>
      </c>
      <c r="I120" s="31" t="s">
        <v>312</v>
      </c>
      <c r="N120">
        <f t="shared" si="12"/>
        <v>0</v>
      </c>
      <c r="O120">
        <f t="shared" si="13"/>
        <v>0</v>
      </c>
      <c r="P120">
        <f t="shared" si="14"/>
        <v>1</v>
      </c>
      <c r="Q120">
        <f t="shared" si="15"/>
        <v>0</v>
      </c>
      <c r="R120">
        <f t="shared" si="16"/>
        <v>0</v>
      </c>
      <c r="S120" s="113">
        <f t="shared" si="17"/>
        <v>0</v>
      </c>
    </row>
    <row r="121" spans="1:19" ht="15.75" thickBot="1">
      <c r="B121" s="98" t="s">
        <v>501</v>
      </c>
      <c r="C121" s="98">
        <v>0</v>
      </c>
      <c r="D121" s="98">
        <v>0</v>
      </c>
      <c r="E121" s="98">
        <v>1</v>
      </c>
      <c r="F121" s="98">
        <v>0</v>
      </c>
      <c r="G121" s="93">
        <v>1</v>
      </c>
      <c r="I121" s="31" t="s">
        <v>312</v>
      </c>
      <c r="N121">
        <f t="shared" si="12"/>
        <v>0</v>
      </c>
      <c r="O121">
        <f t="shared" si="13"/>
        <v>0</v>
      </c>
      <c r="P121">
        <f t="shared" si="14"/>
        <v>0</v>
      </c>
      <c r="Q121">
        <f t="shared" si="15"/>
        <v>0</v>
      </c>
      <c r="R121">
        <f t="shared" si="16"/>
        <v>0</v>
      </c>
      <c r="S121" s="113">
        <f t="shared" si="17"/>
        <v>0</v>
      </c>
    </row>
    <row r="122" spans="1:19">
      <c r="A122" s="183" t="s">
        <v>633</v>
      </c>
      <c r="C122" s="265">
        <v>10</v>
      </c>
      <c r="D122" s="265">
        <v>7</v>
      </c>
      <c r="E122" s="265">
        <v>9</v>
      </c>
      <c r="F122" s="265">
        <v>9</v>
      </c>
      <c r="G122" s="265">
        <v>35</v>
      </c>
      <c r="N122" s="265">
        <f t="shared" ref="N122:N137" si="18">IF(C122&gt;=5,1,0)</f>
        <v>1</v>
      </c>
      <c r="O122" s="265">
        <f t="shared" ref="O122:O137" si="19">IF(D122&gt;=5,1,0)</f>
        <v>1</v>
      </c>
      <c r="P122" s="265">
        <f t="shared" ref="P122:P137" si="20">IF(E122&gt;=5,1,0)</f>
        <v>1</v>
      </c>
      <c r="Q122" s="265">
        <f t="shared" ref="Q122:Q137" si="21">IF(F122&gt;=5,1,0)</f>
        <v>1</v>
      </c>
      <c r="R122" s="265">
        <f t="shared" ref="R122:R137" si="22">IF(G122&gt;=14,1,0)</f>
        <v>1</v>
      </c>
      <c r="S122" s="113">
        <f t="shared" ref="S122:S137" si="23">IF((N122+O122+P122+Q122+R122)&gt;=3,1,0)</f>
        <v>1</v>
      </c>
    </row>
    <row r="123" spans="1:19">
      <c r="C123" s="265">
        <v>8</v>
      </c>
      <c r="D123" s="265">
        <v>10</v>
      </c>
      <c r="E123" s="265">
        <v>7</v>
      </c>
      <c r="F123" s="265">
        <v>10</v>
      </c>
      <c r="G123" s="265">
        <v>35</v>
      </c>
      <c r="N123" s="265">
        <f t="shared" si="18"/>
        <v>1</v>
      </c>
      <c r="O123" s="265">
        <f t="shared" si="19"/>
        <v>1</v>
      </c>
      <c r="P123" s="265">
        <f t="shared" si="20"/>
        <v>1</v>
      </c>
      <c r="Q123" s="265">
        <f t="shared" si="21"/>
        <v>1</v>
      </c>
      <c r="R123" s="265">
        <f t="shared" si="22"/>
        <v>1</v>
      </c>
      <c r="S123" s="113">
        <f t="shared" si="23"/>
        <v>1</v>
      </c>
    </row>
    <row r="124" spans="1:19">
      <c r="C124" s="265">
        <v>10</v>
      </c>
      <c r="D124" s="265">
        <v>3</v>
      </c>
      <c r="E124" s="265">
        <v>6</v>
      </c>
      <c r="F124" s="265">
        <v>4</v>
      </c>
      <c r="G124" s="265">
        <v>23</v>
      </c>
      <c r="N124" s="265">
        <f t="shared" si="18"/>
        <v>1</v>
      </c>
      <c r="O124" s="265">
        <f t="shared" si="19"/>
        <v>0</v>
      </c>
      <c r="P124" s="265">
        <f t="shared" si="20"/>
        <v>1</v>
      </c>
      <c r="Q124" s="265">
        <f t="shared" si="21"/>
        <v>0</v>
      </c>
      <c r="R124" s="265">
        <f t="shared" si="22"/>
        <v>1</v>
      </c>
      <c r="S124" s="113">
        <f t="shared" si="23"/>
        <v>1</v>
      </c>
    </row>
    <row r="125" spans="1:19">
      <c r="C125" s="265">
        <v>10</v>
      </c>
      <c r="D125" s="265">
        <v>3</v>
      </c>
      <c r="E125" s="265">
        <v>9</v>
      </c>
      <c r="F125" s="265">
        <v>0</v>
      </c>
      <c r="G125" s="265">
        <v>22</v>
      </c>
      <c r="N125" s="265">
        <f t="shared" si="18"/>
        <v>1</v>
      </c>
      <c r="O125" s="265">
        <f t="shared" si="19"/>
        <v>0</v>
      </c>
      <c r="P125" s="265">
        <f t="shared" si="20"/>
        <v>1</v>
      </c>
      <c r="Q125" s="265">
        <f t="shared" si="21"/>
        <v>0</v>
      </c>
      <c r="R125" s="265">
        <f t="shared" si="22"/>
        <v>1</v>
      </c>
      <c r="S125" s="113">
        <f t="shared" si="23"/>
        <v>1</v>
      </c>
    </row>
    <row r="126" spans="1:19">
      <c r="C126" s="265">
        <v>10</v>
      </c>
      <c r="D126" s="265">
        <v>1</v>
      </c>
      <c r="E126" s="265">
        <v>5</v>
      </c>
      <c r="F126" s="265">
        <v>4</v>
      </c>
      <c r="G126" s="265">
        <v>20</v>
      </c>
      <c r="N126" s="265">
        <f t="shared" si="18"/>
        <v>1</v>
      </c>
      <c r="O126" s="265">
        <f t="shared" si="19"/>
        <v>0</v>
      </c>
      <c r="P126" s="265">
        <f t="shared" si="20"/>
        <v>1</v>
      </c>
      <c r="Q126" s="265">
        <f t="shared" si="21"/>
        <v>0</v>
      </c>
      <c r="R126" s="265">
        <f t="shared" si="22"/>
        <v>1</v>
      </c>
      <c r="S126" s="113">
        <f t="shared" si="23"/>
        <v>1</v>
      </c>
    </row>
    <row r="127" spans="1:19">
      <c r="C127" s="265">
        <v>10</v>
      </c>
      <c r="D127" s="265">
        <v>0</v>
      </c>
      <c r="E127" s="265">
        <v>10</v>
      </c>
      <c r="F127" s="265">
        <v>0</v>
      </c>
      <c r="G127" s="265">
        <v>20</v>
      </c>
      <c r="N127" s="265">
        <f t="shared" si="18"/>
        <v>1</v>
      </c>
      <c r="O127" s="265">
        <f t="shared" si="19"/>
        <v>0</v>
      </c>
      <c r="P127" s="265">
        <f t="shared" si="20"/>
        <v>1</v>
      </c>
      <c r="Q127" s="265">
        <f t="shared" si="21"/>
        <v>0</v>
      </c>
      <c r="R127" s="265">
        <f t="shared" si="22"/>
        <v>1</v>
      </c>
      <c r="S127" s="113">
        <f t="shared" si="23"/>
        <v>1</v>
      </c>
    </row>
    <row r="128" spans="1:19">
      <c r="C128" s="265">
        <v>9</v>
      </c>
      <c r="D128" s="265">
        <v>3</v>
      </c>
      <c r="E128" s="265">
        <v>6</v>
      </c>
      <c r="F128" s="265">
        <v>2</v>
      </c>
      <c r="G128" s="265">
        <v>20</v>
      </c>
      <c r="N128" s="265">
        <f t="shared" si="18"/>
        <v>1</v>
      </c>
      <c r="O128" s="265">
        <f t="shared" si="19"/>
        <v>0</v>
      </c>
      <c r="P128" s="265">
        <f t="shared" si="20"/>
        <v>1</v>
      </c>
      <c r="Q128" s="265">
        <f t="shared" si="21"/>
        <v>0</v>
      </c>
      <c r="R128" s="265">
        <f t="shared" si="22"/>
        <v>1</v>
      </c>
      <c r="S128" s="113">
        <f t="shared" si="23"/>
        <v>1</v>
      </c>
    </row>
    <row r="129" spans="3:19">
      <c r="C129" s="265">
        <v>5</v>
      </c>
      <c r="D129" s="265">
        <v>1</v>
      </c>
      <c r="E129" s="265">
        <v>9</v>
      </c>
      <c r="F129" s="265">
        <v>4</v>
      </c>
      <c r="G129" s="265">
        <v>19</v>
      </c>
      <c r="N129" s="265">
        <f t="shared" si="18"/>
        <v>1</v>
      </c>
      <c r="O129" s="265">
        <f t="shared" si="19"/>
        <v>0</v>
      </c>
      <c r="P129" s="265">
        <f t="shared" si="20"/>
        <v>1</v>
      </c>
      <c r="Q129" s="265">
        <f t="shared" si="21"/>
        <v>0</v>
      </c>
      <c r="R129" s="265">
        <f t="shared" si="22"/>
        <v>1</v>
      </c>
      <c r="S129" s="113">
        <f t="shared" si="23"/>
        <v>1</v>
      </c>
    </row>
    <row r="130" spans="3:19">
      <c r="C130" s="265">
        <v>8.5</v>
      </c>
      <c r="D130" s="265">
        <v>0</v>
      </c>
      <c r="E130" s="265">
        <v>5</v>
      </c>
      <c r="F130" s="265">
        <v>0.5</v>
      </c>
      <c r="G130" s="265">
        <v>14</v>
      </c>
      <c r="N130" s="265">
        <f t="shared" si="18"/>
        <v>1</v>
      </c>
      <c r="O130" s="265">
        <f t="shared" si="19"/>
        <v>0</v>
      </c>
      <c r="P130" s="265">
        <f t="shared" si="20"/>
        <v>1</v>
      </c>
      <c r="Q130" s="265">
        <f t="shared" si="21"/>
        <v>0</v>
      </c>
      <c r="R130" s="265">
        <f t="shared" si="22"/>
        <v>1</v>
      </c>
      <c r="S130" s="113">
        <f t="shared" si="23"/>
        <v>1</v>
      </c>
    </row>
    <row r="131" spans="3:19">
      <c r="C131" s="265">
        <v>8</v>
      </c>
      <c r="D131" s="265">
        <v>1</v>
      </c>
      <c r="E131" s="265">
        <v>2</v>
      </c>
      <c r="F131" s="265">
        <v>3</v>
      </c>
      <c r="G131" s="265">
        <v>14</v>
      </c>
      <c r="N131" s="265">
        <f t="shared" si="18"/>
        <v>1</v>
      </c>
      <c r="O131" s="265">
        <f t="shared" si="19"/>
        <v>0</v>
      </c>
      <c r="P131" s="265">
        <f t="shared" si="20"/>
        <v>0</v>
      </c>
      <c r="Q131" s="265">
        <f t="shared" si="21"/>
        <v>0</v>
      </c>
      <c r="R131" s="265">
        <f t="shared" si="22"/>
        <v>1</v>
      </c>
      <c r="S131" s="113">
        <f t="shared" si="23"/>
        <v>0</v>
      </c>
    </row>
    <row r="132" spans="3:19">
      <c r="C132" s="265">
        <v>3</v>
      </c>
      <c r="D132" s="265">
        <v>2</v>
      </c>
      <c r="E132" s="265">
        <v>6</v>
      </c>
      <c r="F132" s="265">
        <v>3</v>
      </c>
      <c r="G132" s="265">
        <v>14</v>
      </c>
      <c r="N132" s="265">
        <f t="shared" si="18"/>
        <v>0</v>
      </c>
      <c r="O132" s="265">
        <f t="shared" si="19"/>
        <v>0</v>
      </c>
      <c r="P132" s="265">
        <f t="shared" si="20"/>
        <v>1</v>
      </c>
      <c r="Q132" s="265">
        <f t="shared" si="21"/>
        <v>0</v>
      </c>
      <c r="R132" s="265">
        <f t="shared" si="22"/>
        <v>1</v>
      </c>
      <c r="S132" s="113">
        <f t="shared" si="23"/>
        <v>0</v>
      </c>
    </row>
    <row r="133" spans="3:19">
      <c r="C133" s="265">
        <v>6</v>
      </c>
      <c r="D133" s="265">
        <v>2</v>
      </c>
      <c r="E133" s="265">
        <v>4</v>
      </c>
      <c r="F133" s="265">
        <v>0</v>
      </c>
      <c r="G133" s="265">
        <v>12</v>
      </c>
      <c r="N133" s="265">
        <f t="shared" si="18"/>
        <v>1</v>
      </c>
      <c r="O133" s="265">
        <f t="shared" si="19"/>
        <v>0</v>
      </c>
      <c r="P133" s="265">
        <f t="shared" si="20"/>
        <v>0</v>
      </c>
      <c r="Q133" s="265">
        <f t="shared" si="21"/>
        <v>0</v>
      </c>
      <c r="R133" s="265">
        <f t="shared" si="22"/>
        <v>0</v>
      </c>
      <c r="S133" s="113">
        <f t="shared" si="23"/>
        <v>0</v>
      </c>
    </row>
    <row r="134" spans="3:19">
      <c r="C134" s="265">
        <v>3</v>
      </c>
      <c r="D134" s="265">
        <v>1</v>
      </c>
      <c r="E134" s="265">
        <v>5</v>
      </c>
      <c r="F134" s="265">
        <v>0</v>
      </c>
      <c r="G134" s="265">
        <v>9</v>
      </c>
      <c r="N134" s="265">
        <f t="shared" si="18"/>
        <v>0</v>
      </c>
      <c r="O134" s="265">
        <f t="shared" si="19"/>
        <v>0</v>
      </c>
      <c r="P134" s="265">
        <f t="shared" si="20"/>
        <v>1</v>
      </c>
      <c r="Q134" s="265">
        <f t="shared" si="21"/>
        <v>0</v>
      </c>
      <c r="R134" s="265">
        <f t="shared" si="22"/>
        <v>0</v>
      </c>
      <c r="S134" s="113">
        <f t="shared" si="23"/>
        <v>0</v>
      </c>
    </row>
    <row r="135" spans="3:19">
      <c r="C135" s="265">
        <v>0</v>
      </c>
      <c r="D135" s="265">
        <v>0</v>
      </c>
      <c r="E135" s="265">
        <v>6</v>
      </c>
      <c r="F135" s="265">
        <v>0</v>
      </c>
      <c r="G135" s="265">
        <v>6</v>
      </c>
      <c r="N135" s="265">
        <f t="shared" si="18"/>
        <v>0</v>
      </c>
      <c r="O135" s="265">
        <f t="shared" si="19"/>
        <v>0</v>
      </c>
      <c r="P135" s="265">
        <f t="shared" si="20"/>
        <v>1</v>
      </c>
      <c r="Q135" s="265">
        <f t="shared" si="21"/>
        <v>0</v>
      </c>
      <c r="R135" s="265">
        <f t="shared" si="22"/>
        <v>0</v>
      </c>
      <c r="S135" s="113">
        <f t="shared" si="23"/>
        <v>0</v>
      </c>
    </row>
    <row r="136" spans="3:19">
      <c r="C136" s="265">
        <v>0</v>
      </c>
      <c r="D136" s="265">
        <v>0</v>
      </c>
      <c r="E136" s="265">
        <v>6</v>
      </c>
      <c r="F136" s="265">
        <v>0</v>
      </c>
      <c r="G136" s="265">
        <v>6</v>
      </c>
      <c r="N136" s="265">
        <f t="shared" si="18"/>
        <v>0</v>
      </c>
      <c r="O136" s="265">
        <f t="shared" si="19"/>
        <v>0</v>
      </c>
      <c r="P136" s="265">
        <f t="shared" si="20"/>
        <v>1</v>
      </c>
      <c r="Q136" s="265">
        <f t="shared" si="21"/>
        <v>0</v>
      </c>
      <c r="R136" s="265">
        <f t="shared" si="22"/>
        <v>0</v>
      </c>
      <c r="S136" s="113">
        <f t="shared" si="23"/>
        <v>0</v>
      </c>
    </row>
    <row r="137" spans="3:19">
      <c r="C137" s="265">
        <v>2</v>
      </c>
      <c r="D137" s="265">
        <v>0</v>
      </c>
      <c r="E137" s="265">
        <v>3</v>
      </c>
      <c r="F137" s="265">
        <v>0</v>
      </c>
      <c r="G137" s="265">
        <v>5</v>
      </c>
      <c r="N137" s="265">
        <f t="shared" si="18"/>
        <v>0</v>
      </c>
      <c r="O137" s="265">
        <f t="shared" si="19"/>
        <v>0</v>
      </c>
      <c r="P137" s="265">
        <f t="shared" si="20"/>
        <v>0</v>
      </c>
      <c r="Q137" s="265">
        <f t="shared" si="21"/>
        <v>0</v>
      </c>
      <c r="R137" s="265">
        <f t="shared" si="22"/>
        <v>0</v>
      </c>
      <c r="S137" s="113">
        <f t="shared" si="23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A4B0-4087-4C1A-99EE-F6FD5B63786D}">
  <dimension ref="A1:Z144"/>
  <sheetViews>
    <sheetView topLeftCell="A16" workbookViewId="0">
      <selection activeCell="T26" sqref="T26:U27"/>
    </sheetView>
  </sheetViews>
  <sheetFormatPr defaultRowHeight="15"/>
  <cols>
    <col min="1" max="1" width="9.85546875" style="31" bestFit="1" customWidth="1"/>
    <col min="2" max="2" width="12.42578125" style="31" bestFit="1" customWidth="1"/>
    <col min="3" max="6" width="4" style="31" bestFit="1" customWidth="1"/>
    <col min="7" max="7" width="5" style="31" bestFit="1" customWidth="1"/>
    <col min="8" max="8" width="6.5703125" style="31" bestFit="1" customWidth="1"/>
    <col min="9" max="9" width="8.28515625" style="31" bestFit="1" customWidth="1"/>
    <col min="10" max="16384" width="9.140625" style="31"/>
  </cols>
  <sheetData>
    <row r="1" spans="1:26">
      <c r="A1" s="31" t="s">
        <v>148</v>
      </c>
    </row>
    <row r="2" spans="1:26">
      <c r="A2" s="31" t="s">
        <v>38</v>
      </c>
    </row>
    <row r="3" spans="1:26" ht="15.75" thickBot="1">
      <c r="B3" s="31" t="s">
        <v>39</v>
      </c>
      <c r="C3" s="31" t="s">
        <v>40</v>
      </c>
      <c r="D3" s="31" t="s">
        <v>41</v>
      </c>
      <c r="E3" s="31" t="s">
        <v>42</v>
      </c>
      <c r="F3" s="31" t="s">
        <v>43</v>
      </c>
      <c r="G3" s="31" t="s">
        <v>44</v>
      </c>
      <c r="H3" s="31" t="s">
        <v>45</v>
      </c>
      <c r="I3" s="31" t="s">
        <v>46</v>
      </c>
      <c r="U3" s="31" t="s">
        <v>998</v>
      </c>
      <c r="W3" s="31" t="s">
        <v>40</v>
      </c>
      <c r="X3" s="31" t="s">
        <v>41</v>
      </c>
      <c r="Y3" s="31" t="s">
        <v>42</v>
      </c>
      <c r="Z3" s="31" t="s">
        <v>43</v>
      </c>
    </row>
    <row r="4" spans="1:26" ht="30.75" thickBot="1">
      <c r="B4" s="22" t="s">
        <v>149</v>
      </c>
      <c r="C4" s="22">
        <v>10</v>
      </c>
      <c r="D4" s="22">
        <v>10</v>
      </c>
      <c r="E4" s="22">
        <v>10</v>
      </c>
      <c r="F4" s="22">
        <v>10</v>
      </c>
      <c r="G4" s="22">
        <v>40</v>
      </c>
      <c r="H4" s="22">
        <v>183.41</v>
      </c>
      <c r="I4" s="22" t="s">
        <v>1</v>
      </c>
      <c r="N4">
        <f>IF(C4&gt;=5,1,0)</f>
        <v>1</v>
      </c>
      <c r="O4">
        <f>IF(D4&gt;=5,1,0)</f>
        <v>1</v>
      </c>
      <c r="P4">
        <f>IF(E4&gt;=5,1,0)</f>
        <v>1</v>
      </c>
      <c r="Q4">
        <f>IF(F4&gt;=5,1,0)</f>
        <v>1</v>
      </c>
      <c r="R4">
        <f>IF(G4&gt;=14,1,0)</f>
        <v>1</v>
      </c>
      <c r="S4" s="113">
        <f>IF((N4+O4+P4+Q4+R4)&gt;=3,1,0)</f>
        <v>1</v>
      </c>
      <c r="U4" s="31" t="s">
        <v>996</v>
      </c>
      <c r="W4" s="31">
        <f>AVERAGE(C4:C144)/10</f>
        <v>0.40212765957446805</v>
      </c>
      <c r="X4" s="31">
        <f t="shared" ref="X4:Z4" si="0">AVERAGE(D4:D144)/10</f>
        <v>0.6060283687943262</v>
      </c>
      <c r="Y4" s="31">
        <f t="shared" si="0"/>
        <v>0.30283687943262411</v>
      </c>
      <c r="Z4" s="31">
        <f t="shared" si="0"/>
        <v>0.44290780141843972</v>
      </c>
    </row>
    <row r="5" spans="1:26" ht="30.75" thickBot="1">
      <c r="B5" s="25" t="s">
        <v>150</v>
      </c>
      <c r="C5" s="25">
        <v>10</v>
      </c>
      <c r="D5" s="25">
        <v>9</v>
      </c>
      <c r="E5" s="25">
        <v>10</v>
      </c>
      <c r="F5" s="25">
        <v>9</v>
      </c>
      <c r="G5" s="25">
        <v>38</v>
      </c>
      <c r="H5" s="25">
        <v>176.45</v>
      </c>
      <c r="I5" s="25" t="s">
        <v>1</v>
      </c>
      <c r="N5">
        <f t="shared" ref="N5:N63" si="1">IF(C5&gt;=5,1,0)</f>
        <v>1</v>
      </c>
      <c r="O5">
        <f t="shared" ref="O5:O63" si="2">IF(D5&gt;=5,1,0)</f>
        <v>1</v>
      </c>
      <c r="P5">
        <f t="shared" ref="P5:P63" si="3">IF(E5&gt;=5,1,0)</f>
        <v>1</v>
      </c>
      <c r="Q5">
        <f t="shared" ref="Q5:Q63" si="4">IF(F5&gt;=5,1,0)</f>
        <v>1</v>
      </c>
      <c r="R5">
        <f t="shared" ref="R5:R63" si="5">IF(G5&gt;=14,1,0)</f>
        <v>1</v>
      </c>
      <c r="S5" s="113">
        <f t="shared" ref="S5:S63" si="6">IF((N5+O5+P5+Q5+R5)&gt;=3,1,0)</f>
        <v>1</v>
      </c>
      <c r="U5" s="31" t="s">
        <v>997</v>
      </c>
      <c r="W5" s="31">
        <f>AVERAGE(N4:N144)</f>
        <v>0.41134751773049644</v>
      </c>
      <c r="X5" s="31">
        <f t="shared" ref="X5:Z5" si="7">AVERAGE(O4:O144)</f>
        <v>0.63829787234042556</v>
      </c>
      <c r="Y5" s="31">
        <f t="shared" si="7"/>
        <v>0.28368794326241137</v>
      </c>
      <c r="Z5" s="31">
        <f t="shared" si="7"/>
        <v>0.48936170212765956</v>
      </c>
    </row>
    <row r="6" spans="1:26" ht="30.75" thickBot="1">
      <c r="B6" s="22" t="s">
        <v>151</v>
      </c>
      <c r="C6" s="22">
        <v>10</v>
      </c>
      <c r="D6" s="22">
        <v>10</v>
      </c>
      <c r="E6" s="22">
        <v>6</v>
      </c>
      <c r="F6" s="22">
        <v>8</v>
      </c>
      <c r="G6" s="22">
        <v>34</v>
      </c>
      <c r="H6" s="22">
        <v>149.41</v>
      </c>
      <c r="I6" s="22" t="s">
        <v>1</v>
      </c>
      <c r="N6">
        <f t="shared" si="1"/>
        <v>1</v>
      </c>
      <c r="O6">
        <f t="shared" si="2"/>
        <v>1</v>
      </c>
      <c r="P6">
        <f t="shared" si="3"/>
        <v>1</v>
      </c>
      <c r="Q6">
        <f t="shared" si="4"/>
        <v>1</v>
      </c>
      <c r="R6">
        <f t="shared" si="5"/>
        <v>1</v>
      </c>
      <c r="S6" s="113">
        <f t="shared" si="6"/>
        <v>1</v>
      </c>
    </row>
    <row r="7" spans="1:26" ht="30.75" thickBot="1">
      <c r="B7" s="25" t="s">
        <v>152</v>
      </c>
      <c r="C7" s="25">
        <v>10</v>
      </c>
      <c r="D7" s="25">
        <v>8</v>
      </c>
      <c r="E7" s="25">
        <v>5</v>
      </c>
      <c r="F7" s="25">
        <v>9.5</v>
      </c>
      <c r="G7" s="25">
        <v>32.5</v>
      </c>
      <c r="H7" s="25">
        <v>144.09</v>
      </c>
      <c r="I7" s="25" t="s">
        <v>1</v>
      </c>
      <c r="N7">
        <f t="shared" si="1"/>
        <v>1</v>
      </c>
      <c r="O7">
        <f t="shared" si="2"/>
        <v>1</v>
      </c>
      <c r="P7">
        <f t="shared" si="3"/>
        <v>1</v>
      </c>
      <c r="Q7">
        <f t="shared" si="4"/>
        <v>1</v>
      </c>
      <c r="R7">
        <f t="shared" si="5"/>
        <v>1</v>
      </c>
      <c r="S7" s="113">
        <f t="shared" si="6"/>
        <v>1</v>
      </c>
      <c r="U7" s="286" t="s">
        <v>40</v>
      </c>
      <c r="V7" s="31" t="s">
        <v>1080</v>
      </c>
      <c r="W7" s="31" t="s">
        <v>1081</v>
      </c>
    </row>
    <row r="8" spans="1:26" ht="30.75" thickBot="1">
      <c r="B8" s="22" t="s">
        <v>153</v>
      </c>
      <c r="C8" s="22">
        <v>9.5</v>
      </c>
      <c r="D8" s="22">
        <v>10</v>
      </c>
      <c r="E8" s="22">
        <v>5</v>
      </c>
      <c r="F8" s="22">
        <v>8</v>
      </c>
      <c r="G8" s="22">
        <v>32.5</v>
      </c>
      <c r="H8" s="22">
        <v>140.53</v>
      </c>
      <c r="I8" s="22" t="s">
        <v>1</v>
      </c>
      <c r="N8">
        <f t="shared" si="1"/>
        <v>1</v>
      </c>
      <c r="O8">
        <f t="shared" si="2"/>
        <v>1</v>
      </c>
      <c r="P8">
        <f t="shared" si="3"/>
        <v>1</v>
      </c>
      <c r="Q8">
        <f t="shared" si="4"/>
        <v>1</v>
      </c>
      <c r="R8">
        <f t="shared" si="5"/>
        <v>1</v>
      </c>
      <c r="S8" s="113">
        <f t="shared" si="6"/>
        <v>1</v>
      </c>
      <c r="U8" s="31" t="s">
        <v>1078</v>
      </c>
      <c r="V8" s="31">
        <f>COUNTIFS(N4:N144,"=1",S4:S144,"=1")</f>
        <v>52</v>
      </c>
      <c r="W8" s="31">
        <f>COUNTIFS(N4:N144,"=0",S4:S144,"=1")</f>
        <v>19</v>
      </c>
      <c r="Y8" s="31">
        <f>COS(RADIANS(180*(SQRT(W8*V9)/(SQRT(W8*V9)+SQRT(V8*W9)))))</f>
        <v>0.88203157329894344</v>
      </c>
    </row>
    <row r="9" spans="1:26" ht="30.75" thickBot="1">
      <c r="B9" s="25" t="s">
        <v>154</v>
      </c>
      <c r="C9" s="25">
        <v>5</v>
      </c>
      <c r="D9" s="25">
        <v>10</v>
      </c>
      <c r="E9" s="25">
        <v>7</v>
      </c>
      <c r="F9" s="25">
        <v>10</v>
      </c>
      <c r="G9" s="25">
        <v>32</v>
      </c>
      <c r="H9" s="25">
        <v>139.19999999999999</v>
      </c>
      <c r="I9" s="25" t="s">
        <v>1</v>
      </c>
      <c r="N9">
        <f t="shared" si="1"/>
        <v>1</v>
      </c>
      <c r="O9">
        <f t="shared" si="2"/>
        <v>1</v>
      </c>
      <c r="P9">
        <f t="shared" si="3"/>
        <v>1</v>
      </c>
      <c r="Q9">
        <f t="shared" si="4"/>
        <v>1</v>
      </c>
      <c r="R9">
        <f t="shared" si="5"/>
        <v>1</v>
      </c>
      <c r="S9" s="113">
        <f t="shared" si="6"/>
        <v>1</v>
      </c>
      <c r="U9" s="31" t="s">
        <v>1079</v>
      </c>
      <c r="V9" s="31">
        <f>COUNTIFS(N4:N144,"=1",S4:S144,"=0")</f>
        <v>6</v>
      </c>
      <c r="W9" s="31">
        <f>COUNTIFS(N4:N144,"=0",S4:S144,"=0")</f>
        <v>64</v>
      </c>
    </row>
    <row r="10" spans="1:26" ht="30.75" thickBot="1">
      <c r="B10" s="22" t="s">
        <v>155</v>
      </c>
      <c r="C10" s="22">
        <v>5.5</v>
      </c>
      <c r="D10" s="22">
        <v>10</v>
      </c>
      <c r="E10" s="22">
        <v>3.5</v>
      </c>
      <c r="F10" s="22">
        <v>10</v>
      </c>
      <c r="G10" s="22">
        <v>29</v>
      </c>
      <c r="H10" s="22">
        <v>119.44</v>
      </c>
      <c r="I10" s="22" t="s">
        <v>1</v>
      </c>
      <c r="N10">
        <f t="shared" si="1"/>
        <v>1</v>
      </c>
      <c r="O10">
        <f t="shared" si="2"/>
        <v>1</v>
      </c>
      <c r="P10">
        <f t="shared" si="3"/>
        <v>0</v>
      </c>
      <c r="Q10">
        <f t="shared" si="4"/>
        <v>1</v>
      </c>
      <c r="R10">
        <f t="shared" si="5"/>
        <v>1</v>
      </c>
      <c r="S10" s="113">
        <f t="shared" si="6"/>
        <v>1</v>
      </c>
    </row>
    <row r="11" spans="1:26" ht="30.75" thickBot="1">
      <c r="B11" s="25" t="s">
        <v>156</v>
      </c>
      <c r="C11" s="25">
        <v>9</v>
      </c>
      <c r="D11" s="25">
        <v>10</v>
      </c>
      <c r="E11" s="25">
        <v>6</v>
      </c>
      <c r="F11" s="25">
        <v>3</v>
      </c>
      <c r="G11" s="25">
        <v>28</v>
      </c>
      <c r="H11" s="25">
        <v>123.02</v>
      </c>
      <c r="I11" s="25" t="s">
        <v>1</v>
      </c>
      <c r="N11">
        <f t="shared" si="1"/>
        <v>1</v>
      </c>
      <c r="O11">
        <f t="shared" si="2"/>
        <v>1</v>
      </c>
      <c r="P11">
        <f t="shared" si="3"/>
        <v>1</v>
      </c>
      <c r="Q11">
        <f t="shared" si="4"/>
        <v>0</v>
      </c>
      <c r="R11">
        <f t="shared" si="5"/>
        <v>1</v>
      </c>
      <c r="S11" s="113">
        <f t="shared" si="6"/>
        <v>1</v>
      </c>
      <c r="U11" s="286" t="s">
        <v>41</v>
      </c>
      <c r="V11" s="31" t="s">
        <v>1080</v>
      </c>
      <c r="W11" s="31" t="s">
        <v>1081</v>
      </c>
    </row>
    <row r="12" spans="1:26" ht="30.75" thickBot="1">
      <c r="B12" s="22" t="s">
        <v>157</v>
      </c>
      <c r="C12" s="22">
        <v>5.5</v>
      </c>
      <c r="D12" s="22">
        <v>10</v>
      </c>
      <c r="E12" s="22">
        <v>2</v>
      </c>
      <c r="F12" s="22">
        <v>10</v>
      </c>
      <c r="G12" s="22">
        <v>27.5</v>
      </c>
      <c r="H12" s="22">
        <v>109.9</v>
      </c>
      <c r="I12" s="22" t="s">
        <v>1</v>
      </c>
      <c r="N12">
        <f t="shared" si="1"/>
        <v>1</v>
      </c>
      <c r="O12">
        <f t="shared" si="2"/>
        <v>1</v>
      </c>
      <c r="P12">
        <f t="shared" si="3"/>
        <v>0</v>
      </c>
      <c r="Q12">
        <f t="shared" si="4"/>
        <v>1</v>
      </c>
      <c r="R12">
        <f t="shared" si="5"/>
        <v>1</v>
      </c>
      <c r="S12" s="113">
        <f t="shared" si="6"/>
        <v>1</v>
      </c>
      <c r="U12" s="31" t="s">
        <v>1078</v>
      </c>
      <c r="V12" s="31">
        <f>COUNTIFS(O4:O144,"=1",S4:S144,"=1")</f>
        <v>65</v>
      </c>
      <c r="W12" s="31">
        <f>COUNTIFS(O4:O144,"=0",S4:S144,"=1")</f>
        <v>6</v>
      </c>
      <c r="Y12" s="31">
        <f>COS(RADIANS(180*(SQRT(W12*V13)/(SQRT(W12*V13)+SQRT(V12*W13)))))</f>
        <v>0.8364239936513429</v>
      </c>
    </row>
    <row r="13" spans="1:26" ht="30.75" thickBot="1">
      <c r="B13" s="25" t="s">
        <v>158</v>
      </c>
      <c r="C13" s="25">
        <v>9.5</v>
      </c>
      <c r="D13" s="25">
        <v>6</v>
      </c>
      <c r="E13" s="25">
        <v>4.5</v>
      </c>
      <c r="F13" s="25">
        <v>5.5</v>
      </c>
      <c r="G13" s="25">
        <v>25.5</v>
      </c>
      <c r="H13" s="25">
        <v>115.94</v>
      </c>
      <c r="I13" s="25" t="s">
        <v>1</v>
      </c>
      <c r="N13">
        <f t="shared" si="1"/>
        <v>1</v>
      </c>
      <c r="O13">
        <f t="shared" si="2"/>
        <v>1</v>
      </c>
      <c r="P13">
        <f t="shared" si="3"/>
        <v>0</v>
      </c>
      <c r="Q13">
        <f t="shared" si="4"/>
        <v>1</v>
      </c>
      <c r="R13">
        <f t="shared" si="5"/>
        <v>1</v>
      </c>
      <c r="S13" s="113">
        <f t="shared" si="6"/>
        <v>1</v>
      </c>
      <c r="U13" s="31" t="s">
        <v>1079</v>
      </c>
      <c r="V13" s="31">
        <f>COUNTIFS(O4:O144,"=1",S4:S144,"=0")</f>
        <v>25</v>
      </c>
      <c r="W13" s="31">
        <f>COUNTIFS(O4:O144,"=0",S4:S144,"=0")</f>
        <v>45</v>
      </c>
    </row>
    <row r="14" spans="1:26" ht="30.75" thickBot="1">
      <c r="B14" s="22" t="s">
        <v>159</v>
      </c>
      <c r="C14" s="22">
        <v>3.5</v>
      </c>
      <c r="D14" s="22">
        <v>7</v>
      </c>
      <c r="E14" s="22">
        <v>6</v>
      </c>
      <c r="F14" s="22">
        <v>7</v>
      </c>
      <c r="G14" s="22">
        <v>23.5</v>
      </c>
      <c r="H14" s="22">
        <v>104.44</v>
      </c>
      <c r="I14" s="22" t="s">
        <v>1</v>
      </c>
      <c r="N14">
        <f t="shared" si="1"/>
        <v>0</v>
      </c>
      <c r="O14">
        <f t="shared" si="2"/>
        <v>1</v>
      </c>
      <c r="P14">
        <f t="shared" si="3"/>
        <v>1</v>
      </c>
      <c r="Q14">
        <f t="shared" si="4"/>
        <v>1</v>
      </c>
      <c r="R14">
        <f t="shared" si="5"/>
        <v>1</v>
      </c>
      <c r="S14" s="113">
        <f t="shared" si="6"/>
        <v>1</v>
      </c>
    </row>
    <row r="15" spans="1:26" ht="30.75" thickBot="1">
      <c r="B15" s="25" t="s">
        <v>160</v>
      </c>
      <c r="C15" s="25">
        <v>10</v>
      </c>
      <c r="D15" s="25">
        <v>10</v>
      </c>
      <c r="E15" s="25">
        <v>0</v>
      </c>
      <c r="F15" s="25">
        <v>0</v>
      </c>
      <c r="G15" s="25">
        <v>20</v>
      </c>
      <c r="H15" s="25">
        <v>77.05</v>
      </c>
      <c r="I15" s="25" t="s">
        <v>1</v>
      </c>
      <c r="N15">
        <f t="shared" si="1"/>
        <v>1</v>
      </c>
      <c r="O15">
        <f t="shared" si="2"/>
        <v>1</v>
      </c>
      <c r="P15">
        <f t="shared" si="3"/>
        <v>0</v>
      </c>
      <c r="Q15">
        <f t="shared" si="4"/>
        <v>0</v>
      </c>
      <c r="R15">
        <f t="shared" si="5"/>
        <v>1</v>
      </c>
      <c r="S15" s="113">
        <f t="shared" si="6"/>
        <v>1</v>
      </c>
      <c r="U15" s="286" t="s">
        <v>42</v>
      </c>
      <c r="V15" s="31" t="s">
        <v>1080</v>
      </c>
      <c r="W15" s="31" t="s">
        <v>1081</v>
      </c>
    </row>
    <row r="16" spans="1:26" ht="30.75" thickBot="1">
      <c r="B16" s="22" t="s">
        <v>161</v>
      </c>
      <c r="C16" s="22">
        <v>3.5</v>
      </c>
      <c r="D16" s="22">
        <v>7</v>
      </c>
      <c r="E16" s="22">
        <v>0</v>
      </c>
      <c r="F16" s="22">
        <v>9.5</v>
      </c>
      <c r="G16" s="22">
        <v>20</v>
      </c>
      <c r="H16" s="22">
        <v>76.94</v>
      </c>
      <c r="I16" s="22" t="s">
        <v>1</v>
      </c>
      <c r="N16">
        <f t="shared" si="1"/>
        <v>0</v>
      </c>
      <c r="O16">
        <f t="shared" si="2"/>
        <v>1</v>
      </c>
      <c r="P16">
        <f t="shared" si="3"/>
        <v>0</v>
      </c>
      <c r="Q16">
        <f t="shared" si="4"/>
        <v>1</v>
      </c>
      <c r="R16">
        <f t="shared" si="5"/>
        <v>1</v>
      </c>
      <c r="S16" s="113">
        <f t="shared" si="6"/>
        <v>1</v>
      </c>
      <c r="U16" s="31" t="s">
        <v>1078</v>
      </c>
      <c r="V16" s="31">
        <f>COUNTIFS(P4:P144,"=1",S4:S144,"=1")</f>
        <v>37</v>
      </c>
      <c r="W16" s="31">
        <f>COUNTIFS(P4:P144,"=0",S4:S144,"=1")</f>
        <v>34</v>
      </c>
      <c r="Y16" s="31">
        <f>COS(RADIANS(180*(SQRT(W16*V17)/(SQRT(W16*V17)+SQRT(V16*W17)))))</f>
        <v>0.86291402083538904</v>
      </c>
    </row>
    <row r="17" spans="1:25" ht="30.75" thickBot="1">
      <c r="B17" s="25" t="s">
        <v>162</v>
      </c>
      <c r="C17" s="25">
        <v>0</v>
      </c>
      <c r="D17" s="25">
        <v>6</v>
      </c>
      <c r="E17" s="25">
        <v>2</v>
      </c>
      <c r="F17" s="25">
        <v>9</v>
      </c>
      <c r="G17" s="25">
        <v>17</v>
      </c>
      <c r="H17" s="25">
        <v>67.27</v>
      </c>
      <c r="I17" s="25" t="s">
        <v>1</v>
      </c>
      <c r="N17">
        <f t="shared" si="1"/>
        <v>0</v>
      </c>
      <c r="O17">
        <f t="shared" si="2"/>
        <v>1</v>
      </c>
      <c r="P17">
        <f t="shared" si="3"/>
        <v>0</v>
      </c>
      <c r="Q17">
        <f t="shared" si="4"/>
        <v>1</v>
      </c>
      <c r="R17">
        <f t="shared" si="5"/>
        <v>1</v>
      </c>
      <c r="S17" s="113">
        <f t="shared" si="6"/>
        <v>1</v>
      </c>
      <c r="U17" s="31" t="s">
        <v>1079</v>
      </c>
      <c r="V17" s="31">
        <f>COUNTIFS(P4:P144,"=1",S4:S144,"=0")</f>
        <v>3</v>
      </c>
      <c r="W17" s="31">
        <f>COUNTIFS(P4:P144,"=0",S4:S144,"=0")</f>
        <v>67</v>
      </c>
    </row>
    <row r="18" spans="1:25" ht="30.75" thickBot="1">
      <c r="B18" s="22" t="s">
        <v>163</v>
      </c>
      <c r="C18" s="22">
        <v>5</v>
      </c>
      <c r="D18" s="22">
        <v>7</v>
      </c>
      <c r="E18" s="22">
        <v>0</v>
      </c>
      <c r="F18" s="22">
        <v>3</v>
      </c>
      <c r="G18" s="22">
        <v>15</v>
      </c>
      <c r="H18" s="22">
        <v>56.7</v>
      </c>
      <c r="I18" s="22" t="s">
        <v>1</v>
      </c>
      <c r="N18">
        <f t="shared" si="1"/>
        <v>1</v>
      </c>
      <c r="O18">
        <f t="shared" si="2"/>
        <v>1</v>
      </c>
      <c r="P18">
        <f t="shared" si="3"/>
        <v>0</v>
      </c>
      <c r="Q18">
        <f t="shared" si="4"/>
        <v>0</v>
      </c>
      <c r="R18">
        <f t="shared" si="5"/>
        <v>1</v>
      </c>
      <c r="S18" s="113">
        <f t="shared" si="6"/>
        <v>1</v>
      </c>
    </row>
    <row r="19" spans="1:25" ht="30.75" thickBot="1">
      <c r="B19" s="25" t="s">
        <v>164</v>
      </c>
      <c r="C19" s="25">
        <v>3.5</v>
      </c>
      <c r="D19" s="25">
        <v>4</v>
      </c>
      <c r="E19" s="25">
        <v>3</v>
      </c>
      <c r="F19" s="25">
        <v>3</v>
      </c>
      <c r="G19" s="25">
        <v>13.5</v>
      </c>
      <c r="H19" s="25">
        <v>60.22</v>
      </c>
      <c r="I19" s="25"/>
      <c r="N19">
        <f t="shared" si="1"/>
        <v>0</v>
      </c>
      <c r="O19">
        <f t="shared" si="2"/>
        <v>0</v>
      </c>
      <c r="P19">
        <f t="shared" si="3"/>
        <v>0</v>
      </c>
      <c r="Q19">
        <f t="shared" si="4"/>
        <v>0</v>
      </c>
      <c r="R19">
        <f t="shared" si="5"/>
        <v>0</v>
      </c>
      <c r="S19" s="113">
        <f t="shared" si="6"/>
        <v>0</v>
      </c>
      <c r="U19" s="286" t="s">
        <v>43</v>
      </c>
      <c r="V19" s="31" t="s">
        <v>1080</v>
      </c>
      <c r="W19" s="31" t="s">
        <v>1081</v>
      </c>
    </row>
    <row r="20" spans="1:25" ht="30.75" thickBot="1">
      <c r="B20" s="22" t="s">
        <v>165</v>
      </c>
      <c r="C20" s="22">
        <v>0</v>
      </c>
      <c r="D20" s="22">
        <v>4</v>
      </c>
      <c r="E20" s="22">
        <v>0</v>
      </c>
      <c r="F20" s="22">
        <v>8.5</v>
      </c>
      <c r="G20" s="22">
        <v>12.5</v>
      </c>
      <c r="H20" s="22">
        <v>47.05</v>
      </c>
      <c r="I20" s="22"/>
      <c r="N20">
        <f t="shared" si="1"/>
        <v>0</v>
      </c>
      <c r="O20">
        <f t="shared" si="2"/>
        <v>0</v>
      </c>
      <c r="P20">
        <f t="shared" si="3"/>
        <v>0</v>
      </c>
      <c r="Q20">
        <f t="shared" si="4"/>
        <v>1</v>
      </c>
      <c r="R20">
        <f t="shared" si="5"/>
        <v>0</v>
      </c>
      <c r="S20" s="113">
        <f t="shared" si="6"/>
        <v>0</v>
      </c>
      <c r="U20" s="31" t="s">
        <v>1078</v>
      </c>
      <c r="V20" s="31">
        <f>COUNTIFS(Q4:Q144,"=1",S4:S144,"=1")</f>
        <v>59</v>
      </c>
      <c r="W20" s="31">
        <f>COUNTIFS(Q4:Q144,"=0",S4:S144,"=1")</f>
        <v>12</v>
      </c>
      <c r="Y20" s="31">
        <f>COS(RADIANS(180*(SQRT(W20*V21)/(SQRT(W20*V21)+SQRT(V20*W21)))))</f>
        <v>0.88304812830932611</v>
      </c>
    </row>
    <row r="21" spans="1:25" ht="30.75" thickBot="1">
      <c r="B21" s="25" t="s">
        <v>166</v>
      </c>
      <c r="C21" s="25">
        <v>0</v>
      </c>
      <c r="D21" s="25">
        <v>8</v>
      </c>
      <c r="E21" s="25">
        <v>2</v>
      </c>
      <c r="F21" s="25">
        <v>0</v>
      </c>
      <c r="G21" s="25">
        <v>10</v>
      </c>
      <c r="H21" s="25">
        <v>34.18</v>
      </c>
      <c r="I21" s="25"/>
      <c r="N21">
        <f t="shared" si="1"/>
        <v>0</v>
      </c>
      <c r="O21">
        <f t="shared" si="2"/>
        <v>1</v>
      </c>
      <c r="P21">
        <f t="shared" si="3"/>
        <v>0</v>
      </c>
      <c r="Q21">
        <f t="shared" si="4"/>
        <v>0</v>
      </c>
      <c r="R21">
        <f t="shared" si="5"/>
        <v>0</v>
      </c>
      <c r="S21" s="113">
        <f t="shared" si="6"/>
        <v>0</v>
      </c>
      <c r="U21" s="31" t="s">
        <v>1079</v>
      </c>
      <c r="V21" s="31">
        <f>COUNTIFS(Q4:Q144,"=1",S4:S144,"=0")</f>
        <v>10</v>
      </c>
      <c r="W21" s="31">
        <f>COUNTIFS(Q4:Q144,"=0",S4:S144,"=0")</f>
        <v>60</v>
      </c>
    </row>
    <row r="22" spans="1:25" ht="30.75" thickBot="1">
      <c r="B22" s="22" t="s">
        <v>167</v>
      </c>
      <c r="C22" s="22">
        <v>0</v>
      </c>
      <c r="D22" s="22">
        <v>10</v>
      </c>
      <c r="E22" s="22">
        <v>0</v>
      </c>
      <c r="F22" s="22">
        <v>0</v>
      </c>
      <c r="G22" s="22">
        <v>10</v>
      </c>
      <c r="H22" s="22">
        <v>26.82</v>
      </c>
      <c r="I22" s="22"/>
      <c r="N22">
        <f t="shared" si="1"/>
        <v>0</v>
      </c>
      <c r="O22">
        <f t="shared" si="2"/>
        <v>1</v>
      </c>
      <c r="P22">
        <f t="shared" si="3"/>
        <v>0</v>
      </c>
      <c r="Q22">
        <f t="shared" si="4"/>
        <v>0</v>
      </c>
      <c r="R22">
        <f t="shared" si="5"/>
        <v>0</v>
      </c>
      <c r="S22" s="113">
        <f t="shared" si="6"/>
        <v>0</v>
      </c>
    </row>
    <row r="23" spans="1:25" ht="30.75" thickBot="1">
      <c r="B23" s="25" t="s">
        <v>168</v>
      </c>
      <c r="C23" s="25">
        <v>0</v>
      </c>
      <c r="D23" s="25">
        <v>5</v>
      </c>
      <c r="E23" s="25">
        <v>2</v>
      </c>
      <c r="F23" s="25">
        <v>0</v>
      </c>
      <c r="G23" s="25">
        <v>7</v>
      </c>
      <c r="H23" s="25">
        <v>26.14</v>
      </c>
      <c r="I23" s="25"/>
      <c r="N23">
        <f t="shared" si="1"/>
        <v>0</v>
      </c>
      <c r="O23">
        <f t="shared" si="2"/>
        <v>1</v>
      </c>
      <c r="P23">
        <f t="shared" si="3"/>
        <v>0</v>
      </c>
      <c r="Q23">
        <f t="shared" si="4"/>
        <v>0</v>
      </c>
      <c r="R23">
        <f t="shared" si="5"/>
        <v>0</v>
      </c>
      <c r="S23" s="113">
        <f t="shared" si="6"/>
        <v>0</v>
      </c>
      <c r="U23" s="31" t="s">
        <v>1086</v>
      </c>
    </row>
    <row r="24" spans="1:25" ht="15.75" thickBot="1">
      <c r="B24" s="22" t="s">
        <v>169</v>
      </c>
      <c r="C24" s="22">
        <v>0</v>
      </c>
      <c r="D24" s="22">
        <v>0</v>
      </c>
      <c r="E24" s="22">
        <v>3</v>
      </c>
      <c r="F24" s="22">
        <v>3</v>
      </c>
      <c r="G24" s="22">
        <v>6</v>
      </c>
      <c r="H24" s="22">
        <v>31.91</v>
      </c>
      <c r="I24" s="22"/>
      <c r="N24">
        <f t="shared" si="1"/>
        <v>0</v>
      </c>
      <c r="O24">
        <f t="shared" si="2"/>
        <v>0</v>
      </c>
      <c r="P24">
        <f t="shared" si="3"/>
        <v>0</v>
      </c>
      <c r="Q24">
        <f t="shared" si="4"/>
        <v>0</v>
      </c>
      <c r="R24">
        <f t="shared" si="5"/>
        <v>0</v>
      </c>
      <c r="S24" s="113">
        <f t="shared" si="6"/>
        <v>0</v>
      </c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 ht="30.75" thickBot="1">
      <c r="B25" s="25" t="s">
        <v>170</v>
      </c>
      <c r="C25" s="25">
        <v>0</v>
      </c>
      <c r="D25" s="25">
        <v>0</v>
      </c>
      <c r="E25" s="25">
        <v>3</v>
      </c>
      <c r="F25" s="25">
        <v>0</v>
      </c>
      <c r="G25" s="25">
        <v>3</v>
      </c>
      <c r="H25" s="25">
        <v>19.09</v>
      </c>
      <c r="I25" s="32"/>
      <c r="N25">
        <f t="shared" si="1"/>
        <v>0</v>
      </c>
      <c r="O25">
        <f t="shared" si="2"/>
        <v>0</v>
      </c>
      <c r="P25">
        <f t="shared" si="3"/>
        <v>0</v>
      </c>
      <c r="Q25">
        <f t="shared" si="4"/>
        <v>0</v>
      </c>
      <c r="R25">
        <f t="shared" si="5"/>
        <v>0</v>
      </c>
      <c r="S25" s="113">
        <f t="shared" si="6"/>
        <v>0</v>
      </c>
      <c r="U25" s="31">
        <f>COUNTIF(C:C,"=0")/141</f>
        <v>0.2978723404255319</v>
      </c>
      <c r="V25" s="31">
        <f t="shared" ref="V25:X25" si="8">COUNTIF(D:D,"=0")/141</f>
        <v>0.21276595744680851</v>
      </c>
      <c r="W25" s="31">
        <f t="shared" si="8"/>
        <v>0.34042553191489361</v>
      </c>
      <c r="X25" s="31">
        <f t="shared" si="8"/>
        <v>0.31914893617021278</v>
      </c>
    </row>
    <row r="26" spans="1:25" ht="15.75" thickBot="1">
      <c r="A26" s="31" t="s">
        <v>172</v>
      </c>
      <c r="B26" s="28" t="s">
        <v>278</v>
      </c>
      <c r="C26" s="28">
        <v>9</v>
      </c>
      <c r="D26" s="28">
        <v>10</v>
      </c>
      <c r="E26" s="28">
        <v>5.5</v>
      </c>
      <c r="F26" s="28">
        <v>9</v>
      </c>
      <c r="G26" s="29">
        <v>33.5</v>
      </c>
      <c r="H26" s="30">
        <v>150.33000000000001</v>
      </c>
      <c r="N26">
        <f t="shared" si="1"/>
        <v>1</v>
      </c>
      <c r="O26">
        <f t="shared" si="2"/>
        <v>1</v>
      </c>
      <c r="P26">
        <f t="shared" si="3"/>
        <v>1</v>
      </c>
      <c r="Q26">
        <f t="shared" si="4"/>
        <v>1</v>
      </c>
      <c r="R26">
        <f t="shared" si="5"/>
        <v>1</v>
      </c>
      <c r="S26" s="113">
        <f t="shared" si="6"/>
        <v>1</v>
      </c>
      <c r="T26" s="31" t="s">
        <v>1094</v>
      </c>
    </row>
    <row r="27" spans="1:25" ht="15.75" thickBot="1">
      <c r="B27" s="8" t="s">
        <v>296</v>
      </c>
      <c r="C27" s="8">
        <v>9</v>
      </c>
      <c r="D27" s="8">
        <v>8</v>
      </c>
      <c r="E27" s="8">
        <v>5</v>
      </c>
      <c r="F27" s="8">
        <v>10</v>
      </c>
      <c r="G27" s="9">
        <v>32</v>
      </c>
      <c r="H27" s="10">
        <v>146.15</v>
      </c>
      <c r="N27">
        <f t="shared" si="1"/>
        <v>1</v>
      </c>
      <c r="O27">
        <f t="shared" si="2"/>
        <v>1</v>
      </c>
      <c r="P27">
        <f t="shared" si="3"/>
        <v>1</v>
      </c>
      <c r="Q27">
        <f t="shared" si="4"/>
        <v>1</v>
      </c>
      <c r="R27">
        <f t="shared" si="5"/>
        <v>1</v>
      </c>
      <c r="S27" s="113">
        <f t="shared" si="6"/>
        <v>1</v>
      </c>
      <c r="U27" s="31">
        <f>0.75*(1-((DEVSQ(C:C)+DEVSQ(D:D)+DEVSQ(E:E)+DEVSQ(F:F))/DEVSQ(G:G)))</f>
        <v>0.41061913986747334</v>
      </c>
    </row>
    <row r="28" spans="1:25" ht="15.75" thickBot="1">
      <c r="B28" s="12" t="s">
        <v>297</v>
      </c>
      <c r="C28" s="12">
        <v>3</v>
      </c>
      <c r="D28" s="12">
        <v>10</v>
      </c>
      <c r="E28" s="12">
        <v>3.5</v>
      </c>
      <c r="F28" s="12">
        <v>9</v>
      </c>
      <c r="G28" s="13">
        <v>25.5</v>
      </c>
      <c r="H28" s="14">
        <v>103.22</v>
      </c>
      <c r="N28">
        <f t="shared" si="1"/>
        <v>0</v>
      </c>
      <c r="O28">
        <f t="shared" si="2"/>
        <v>1</v>
      </c>
      <c r="P28">
        <f t="shared" si="3"/>
        <v>0</v>
      </c>
      <c r="Q28">
        <f t="shared" si="4"/>
        <v>1</v>
      </c>
      <c r="R28">
        <f t="shared" si="5"/>
        <v>1</v>
      </c>
      <c r="S28" s="113">
        <f t="shared" si="6"/>
        <v>1</v>
      </c>
    </row>
    <row r="29" spans="1:25" ht="15.75" thickBot="1">
      <c r="B29" s="12" t="s">
        <v>298</v>
      </c>
      <c r="C29" s="12">
        <v>7</v>
      </c>
      <c r="D29" s="12">
        <v>10</v>
      </c>
      <c r="E29" s="12">
        <v>2</v>
      </c>
      <c r="F29" s="12">
        <v>3</v>
      </c>
      <c r="G29" s="13">
        <v>22</v>
      </c>
      <c r="H29" s="14">
        <v>86.9</v>
      </c>
      <c r="N29">
        <f t="shared" si="1"/>
        <v>1</v>
      </c>
      <c r="O29">
        <f t="shared" si="2"/>
        <v>1</v>
      </c>
      <c r="P29">
        <f t="shared" si="3"/>
        <v>0</v>
      </c>
      <c r="Q29">
        <f t="shared" si="4"/>
        <v>0</v>
      </c>
      <c r="R29">
        <f t="shared" si="5"/>
        <v>1</v>
      </c>
      <c r="S29" s="113">
        <f t="shared" si="6"/>
        <v>1</v>
      </c>
    </row>
    <row r="30" spans="1:25" ht="15.75" thickBot="1">
      <c r="B30" s="8" t="s">
        <v>273</v>
      </c>
      <c r="C30" s="8">
        <v>5</v>
      </c>
      <c r="D30" s="8">
        <v>7</v>
      </c>
      <c r="E30" s="8">
        <v>0</v>
      </c>
      <c r="F30" s="8">
        <v>10</v>
      </c>
      <c r="G30" s="9">
        <v>22</v>
      </c>
      <c r="H30" s="10">
        <v>83.4</v>
      </c>
      <c r="N30">
        <f t="shared" si="1"/>
        <v>1</v>
      </c>
      <c r="O30">
        <f t="shared" si="2"/>
        <v>1</v>
      </c>
      <c r="P30">
        <f t="shared" si="3"/>
        <v>0</v>
      </c>
      <c r="Q30">
        <f t="shared" si="4"/>
        <v>1</v>
      </c>
      <c r="R30">
        <f t="shared" si="5"/>
        <v>1</v>
      </c>
      <c r="S30" s="113">
        <f t="shared" si="6"/>
        <v>1</v>
      </c>
    </row>
    <row r="31" spans="1:25" ht="15.75" thickBot="1">
      <c r="B31" s="12" t="s">
        <v>291</v>
      </c>
      <c r="C31" s="12">
        <v>5</v>
      </c>
      <c r="D31" s="12">
        <v>10</v>
      </c>
      <c r="E31" s="12">
        <v>1</v>
      </c>
      <c r="F31" s="12">
        <v>0</v>
      </c>
      <c r="G31" s="13">
        <v>16</v>
      </c>
      <c r="H31" s="14">
        <v>55.95</v>
      </c>
      <c r="N31">
        <f t="shared" si="1"/>
        <v>1</v>
      </c>
      <c r="O31">
        <f t="shared" si="2"/>
        <v>1</v>
      </c>
      <c r="P31">
        <f t="shared" si="3"/>
        <v>0</v>
      </c>
      <c r="Q31">
        <f t="shared" si="4"/>
        <v>0</v>
      </c>
      <c r="R31">
        <f t="shared" si="5"/>
        <v>1</v>
      </c>
      <c r="S31" s="113">
        <f t="shared" si="6"/>
        <v>1</v>
      </c>
    </row>
    <row r="32" spans="1:25" ht="15.75" thickBot="1">
      <c r="B32" s="8" t="s">
        <v>299</v>
      </c>
      <c r="C32" s="8">
        <v>0</v>
      </c>
      <c r="D32" s="8">
        <v>8</v>
      </c>
      <c r="E32" s="8">
        <v>2</v>
      </c>
      <c r="F32" s="8">
        <v>5</v>
      </c>
      <c r="G32" s="9">
        <v>15</v>
      </c>
      <c r="H32" s="10">
        <v>54.5</v>
      </c>
      <c r="N32">
        <f t="shared" si="1"/>
        <v>0</v>
      </c>
      <c r="O32">
        <f t="shared" si="2"/>
        <v>1</v>
      </c>
      <c r="P32">
        <f t="shared" si="3"/>
        <v>0</v>
      </c>
      <c r="Q32">
        <f t="shared" si="4"/>
        <v>1</v>
      </c>
      <c r="R32">
        <f t="shared" si="5"/>
        <v>1</v>
      </c>
      <c r="S32" s="113">
        <f t="shared" si="6"/>
        <v>1</v>
      </c>
    </row>
    <row r="33" spans="1:19" ht="15.75" thickBot="1">
      <c r="B33" s="8" t="s">
        <v>221</v>
      </c>
      <c r="C33" s="8">
        <v>2</v>
      </c>
      <c r="D33" s="8">
        <v>10</v>
      </c>
      <c r="E33" s="8">
        <v>0.5</v>
      </c>
      <c r="F33" s="8">
        <v>4</v>
      </c>
      <c r="G33" s="9">
        <v>16.5</v>
      </c>
      <c r="H33" s="10">
        <v>53.17</v>
      </c>
      <c r="N33">
        <f t="shared" si="1"/>
        <v>0</v>
      </c>
      <c r="O33">
        <f t="shared" si="2"/>
        <v>1</v>
      </c>
      <c r="P33">
        <f t="shared" si="3"/>
        <v>0</v>
      </c>
      <c r="Q33">
        <f t="shared" si="4"/>
        <v>0</v>
      </c>
      <c r="R33">
        <f t="shared" si="5"/>
        <v>1</v>
      </c>
      <c r="S33" s="113">
        <f t="shared" si="6"/>
        <v>0</v>
      </c>
    </row>
    <row r="34" spans="1:19" ht="15.75" thickBot="1">
      <c r="B34" s="12" t="s">
        <v>287</v>
      </c>
      <c r="C34" s="12">
        <v>5</v>
      </c>
      <c r="D34" s="12">
        <v>4</v>
      </c>
      <c r="E34" s="12">
        <v>1</v>
      </c>
      <c r="F34" s="12">
        <v>2</v>
      </c>
      <c r="G34" s="13">
        <v>12</v>
      </c>
      <c r="H34" s="14">
        <v>51.15</v>
      </c>
      <c r="N34">
        <f t="shared" si="1"/>
        <v>1</v>
      </c>
      <c r="O34">
        <f t="shared" si="2"/>
        <v>0</v>
      </c>
      <c r="P34">
        <f t="shared" si="3"/>
        <v>0</v>
      </c>
      <c r="Q34">
        <f t="shared" si="4"/>
        <v>0</v>
      </c>
      <c r="R34">
        <f t="shared" si="5"/>
        <v>0</v>
      </c>
      <c r="S34" s="113">
        <f t="shared" si="6"/>
        <v>0</v>
      </c>
    </row>
    <row r="35" spans="1:19">
      <c r="B35" s="16" t="s">
        <v>300</v>
      </c>
      <c r="C35" s="16">
        <v>3</v>
      </c>
      <c r="D35" s="16">
        <v>1</v>
      </c>
      <c r="E35" s="16">
        <v>0</v>
      </c>
      <c r="F35" s="16">
        <v>6</v>
      </c>
      <c r="G35" s="17">
        <v>10</v>
      </c>
      <c r="H35" s="18">
        <v>43</v>
      </c>
      <c r="N35">
        <f t="shared" si="1"/>
        <v>0</v>
      </c>
      <c r="O35">
        <f t="shared" si="2"/>
        <v>0</v>
      </c>
      <c r="P35">
        <f t="shared" si="3"/>
        <v>0</v>
      </c>
      <c r="Q35">
        <f t="shared" si="4"/>
        <v>1</v>
      </c>
      <c r="R35">
        <f t="shared" si="5"/>
        <v>0</v>
      </c>
      <c r="S35" s="113">
        <f t="shared" si="6"/>
        <v>0</v>
      </c>
    </row>
    <row r="36" spans="1:19">
      <c r="A36" s="31" t="s">
        <v>301</v>
      </c>
      <c r="B36" s="33" t="s">
        <v>277</v>
      </c>
      <c r="C36" s="33">
        <v>10</v>
      </c>
      <c r="D36" s="33">
        <v>10</v>
      </c>
      <c r="E36" s="33">
        <v>7</v>
      </c>
      <c r="F36" s="33">
        <v>10</v>
      </c>
      <c r="G36" s="34">
        <v>37</v>
      </c>
      <c r="I36" s="31" t="s">
        <v>306</v>
      </c>
      <c r="N36">
        <f t="shared" si="1"/>
        <v>1</v>
      </c>
      <c r="O36">
        <f t="shared" si="2"/>
        <v>1</v>
      </c>
      <c r="P36">
        <f t="shared" si="3"/>
        <v>1</v>
      </c>
      <c r="Q36">
        <f t="shared" si="4"/>
        <v>1</v>
      </c>
      <c r="R36">
        <f t="shared" si="5"/>
        <v>1</v>
      </c>
      <c r="S36" s="113">
        <f t="shared" si="6"/>
        <v>1</v>
      </c>
    </row>
    <row r="37" spans="1:19">
      <c r="B37" s="33" t="s">
        <v>282</v>
      </c>
      <c r="C37" s="33">
        <v>10</v>
      </c>
      <c r="D37" s="33">
        <v>10</v>
      </c>
      <c r="E37" s="33">
        <v>7</v>
      </c>
      <c r="F37" s="33">
        <v>10</v>
      </c>
      <c r="G37" s="34">
        <v>37</v>
      </c>
      <c r="I37" s="31" t="s">
        <v>306</v>
      </c>
      <c r="N37">
        <f t="shared" si="1"/>
        <v>1</v>
      </c>
      <c r="O37">
        <f t="shared" si="2"/>
        <v>1</v>
      </c>
      <c r="P37">
        <f t="shared" si="3"/>
        <v>1</v>
      </c>
      <c r="Q37">
        <f t="shared" si="4"/>
        <v>1</v>
      </c>
      <c r="R37">
        <f t="shared" si="5"/>
        <v>1</v>
      </c>
      <c r="S37" s="113">
        <f t="shared" si="6"/>
        <v>1</v>
      </c>
    </row>
    <row r="38" spans="1:19">
      <c r="B38" s="33" t="s">
        <v>9</v>
      </c>
      <c r="C38" s="33">
        <v>10</v>
      </c>
      <c r="D38" s="33">
        <v>10</v>
      </c>
      <c r="E38" s="33">
        <v>7</v>
      </c>
      <c r="F38" s="33">
        <v>8</v>
      </c>
      <c r="G38" s="34">
        <v>35</v>
      </c>
      <c r="I38" s="31" t="s">
        <v>306</v>
      </c>
      <c r="N38">
        <f t="shared" si="1"/>
        <v>1</v>
      </c>
      <c r="O38">
        <f t="shared" si="2"/>
        <v>1</v>
      </c>
      <c r="P38">
        <f t="shared" si="3"/>
        <v>1</v>
      </c>
      <c r="Q38">
        <f t="shared" si="4"/>
        <v>1</v>
      </c>
      <c r="R38">
        <f t="shared" si="5"/>
        <v>1</v>
      </c>
      <c r="S38" s="113">
        <f t="shared" si="6"/>
        <v>1</v>
      </c>
    </row>
    <row r="39" spans="1:19">
      <c r="B39" s="33" t="s">
        <v>216</v>
      </c>
      <c r="C39" s="33">
        <v>10</v>
      </c>
      <c r="D39" s="33">
        <v>10</v>
      </c>
      <c r="E39" s="33">
        <v>2</v>
      </c>
      <c r="F39" s="33">
        <v>10</v>
      </c>
      <c r="G39" s="34">
        <v>32</v>
      </c>
      <c r="I39" s="31" t="s">
        <v>306</v>
      </c>
      <c r="N39">
        <f t="shared" si="1"/>
        <v>1</v>
      </c>
      <c r="O39">
        <f t="shared" si="2"/>
        <v>1</v>
      </c>
      <c r="P39">
        <f t="shared" si="3"/>
        <v>0</v>
      </c>
      <c r="Q39">
        <f t="shared" si="4"/>
        <v>1</v>
      </c>
      <c r="R39">
        <f t="shared" si="5"/>
        <v>1</v>
      </c>
      <c r="S39" s="113">
        <f t="shared" si="6"/>
        <v>1</v>
      </c>
    </row>
    <row r="40" spans="1:19">
      <c r="B40" s="33" t="s">
        <v>341</v>
      </c>
      <c r="C40" s="33">
        <v>4</v>
      </c>
      <c r="D40" s="33">
        <v>10</v>
      </c>
      <c r="E40" s="33">
        <v>10</v>
      </c>
      <c r="F40" s="33">
        <v>7</v>
      </c>
      <c r="G40" s="34">
        <v>31</v>
      </c>
      <c r="I40" s="31" t="s">
        <v>306</v>
      </c>
      <c r="N40">
        <f t="shared" si="1"/>
        <v>0</v>
      </c>
      <c r="O40">
        <f t="shared" si="2"/>
        <v>1</v>
      </c>
      <c r="P40">
        <f t="shared" si="3"/>
        <v>1</v>
      </c>
      <c r="Q40">
        <f t="shared" si="4"/>
        <v>1</v>
      </c>
      <c r="R40">
        <f t="shared" si="5"/>
        <v>1</v>
      </c>
      <c r="S40" s="113">
        <f t="shared" si="6"/>
        <v>1</v>
      </c>
    </row>
    <row r="41" spans="1:19">
      <c r="B41" s="33" t="s">
        <v>353</v>
      </c>
      <c r="C41" s="33">
        <v>10</v>
      </c>
      <c r="D41" s="33">
        <v>10</v>
      </c>
      <c r="E41" s="33">
        <v>7</v>
      </c>
      <c r="F41" s="33">
        <v>3</v>
      </c>
      <c r="G41" s="34">
        <v>30</v>
      </c>
      <c r="I41" s="31" t="s">
        <v>306</v>
      </c>
      <c r="N41">
        <f t="shared" si="1"/>
        <v>1</v>
      </c>
      <c r="O41">
        <f t="shared" si="2"/>
        <v>1</v>
      </c>
      <c r="P41">
        <f t="shared" si="3"/>
        <v>1</v>
      </c>
      <c r="Q41">
        <f t="shared" si="4"/>
        <v>0</v>
      </c>
      <c r="R41">
        <f t="shared" si="5"/>
        <v>1</v>
      </c>
      <c r="S41" s="113">
        <f t="shared" si="6"/>
        <v>1</v>
      </c>
    </row>
    <row r="42" spans="1:19">
      <c r="B42" s="33" t="s">
        <v>49</v>
      </c>
      <c r="C42" s="33">
        <v>5</v>
      </c>
      <c r="D42" s="33">
        <v>10</v>
      </c>
      <c r="E42" s="33">
        <v>7</v>
      </c>
      <c r="F42" s="33">
        <v>6</v>
      </c>
      <c r="G42" s="34">
        <v>28</v>
      </c>
      <c r="I42" s="31" t="s">
        <v>306</v>
      </c>
      <c r="N42">
        <f t="shared" si="1"/>
        <v>1</v>
      </c>
      <c r="O42">
        <f t="shared" si="2"/>
        <v>1</v>
      </c>
      <c r="P42">
        <f t="shared" si="3"/>
        <v>1</v>
      </c>
      <c r="Q42">
        <f t="shared" si="4"/>
        <v>1</v>
      </c>
      <c r="R42">
        <f t="shared" si="5"/>
        <v>1</v>
      </c>
      <c r="S42" s="113">
        <f t="shared" si="6"/>
        <v>1</v>
      </c>
    </row>
    <row r="43" spans="1:19">
      <c r="B43" s="33" t="s">
        <v>52</v>
      </c>
      <c r="C43" s="33">
        <v>6</v>
      </c>
      <c r="D43" s="33">
        <v>5</v>
      </c>
      <c r="E43" s="33">
        <v>8</v>
      </c>
      <c r="F43" s="33">
        <v>7</v>
      </c>
      <c r="G43" s="34">
        <v>26</v>
      </c>
      <c r="I43" s="31" t="s">
        <v>306</v>
      </c>
      <c r="N43">
        <f t="shared" si="1"/>
        <v>1</v>
      </c>
      <c r="O43">
        <f t="shared" si="2"/>
        <v>1</v>
      </c>
      <c r="P43">
        <f t="shared" si="3"/>
        <v>1</v>
      </c>
      <c r="Q43">
        <f t="shared" si="4"/>
        <v>1</v>
      </c>
      <c r="R43">
        <f t="shared" si="5"/>
        <v>1</v>
      </c>
      <c r="S43" s="113">
        <f t="shared" si="6"/>
        <v>1</v>
      </c>
    </row>
    <row r="44" spans="1:19">
      <c r="B44" s="33" t="s">
        <v>19</v>
      </c>
      <c r="C44" s="33">
        <v>10</v>
      </c>
      <c r="D44" s="33">
        <v>10</v>
      </c>
      <c r="E44" s="33">
        <v>1</v>
      </c>
      <c r="F44" s="33">
        <v>5</v>
      </c>
      <c r="G44" s="34">
        <v>26</v>
      </c>
      <c r="I44" s="31" t="s">
        <v>306</v>
      </c>
      <c r="N44">
        <f t="shared" si="1"/>
        <v>1</v>
      </c>
      <c r="O44">
        <f t="shared" si="2"/>
        <v>1</v>
      </c>
      <c r="P44">
        <f t="shared" si="3"/>
        <v>0</v>
      </c>
      <c r="Q44">
        <f t="shared" si="4"/>
        <v>1</v>
      </c>
      <c r="R44">
        <f t="shared" si="5"/>
        <v>1</v>
      </c>
      <c r="S44" s="113">
        <f t="shared" si="6"/>
        <v>1</v>
      </c>
    </row>
    <row r="45" spans="1:19">
      <c r="B45" s="33" t="s">
        <v>217</v>
      </c>
      <c r="C45" s="33">
        <v>10</v>
      </c>
      <c r="D45" s="33">
        <v>10</v>
      </c>
      <c r="E45" s="33">
        <v>0</v>
      </c>
      <c r="F45" s="33">
        <v>5</v>
      </c>
      <c r="G45" s="34">
        <v>25</v>
      </c>
      <c r="I45" s="31" t="s">
        <v>306</v>
      </c>
      <c r="N45">
        <f t="shared" si="1"/>
        <v>1</v>
      </c>
      <c r="O45">
        <f t="shared" si="2"/>
        <v>1</v>
      </c>
      <c r="P45">
        <f t="shared" si="3"/>
        <v>0</v>
      </c>
      <c r="Q45">
        <f t="shared" si="4"/>
        <v>1</v>
      </c>
      <c r="R45">
        <f t="shared" si="5"/>
        <v>1</v>
      </c>
      <c r="S45" s="113">
        <f t="shared" si="6"/>
        <v>1</v>
      </c>
    </row>
    <row r="46" spans="1:19">
      <c r="B46" s="33" t="s">
        <v>19</v>
      </c>
      <c r="C46" s="33">
        <v>0</v>
      </c>
      <c r="D46" s="33">
        <v>5</v>
      </c>
      <c r="E46" s="33">
        <v>10</v>
      </c>
      <c r="F46" s="33">
        <v>8</v>
      </c>
      <c r="G46" s="34">
        <v>23</v>
      </c>
      <c r="I46" s="31" t="s">
        <v>306</v>
      </c>
      <c r="N46">
        <f t="shared" si="1"/>
        <v>0</v>
      </c>
      <c r="O46">
        <f t="shared" si="2"/>
        <v>1</v>
      </c>
      <c r="P46">
        <f t="shared" si="3"/>
        <v>1</v>
      </c>
      <c r="Q46">
        <f t="shared" si="4"/>
        <v>1</v>
      </c>
      <c r="R46">
        <f t="shared" si="5"/>
        <v>1</v>
      </c>
      <c r="S46" s="113">
        <f t="shared" si="6"/>
        <v>1</v>
      </c>
    </row>
    <row r="47" spans="1:19">
      <c r="B47" s="33" t="s">
        <v>354</v>
      </c>
      <c r="C47" s="33">
        <v>10</v>
      </c>
      <c r="D47" s="33">
        <v>10</v>
      </c>
      <c r="E47" s="33">
        <v>1</v>
      </c>
      <c r="F47" s="33">
        <v>0</v>
      </c>
      <c r="G47" s="34">
        <v>21</v>
      </c>
      <c r="I47" s="31" t="s">
        <v>306</v>
      </c>
      <c r="N47">
        <f t="shared" si="1"/>
        <v>1</v>
      </c>
      <c r="O47">
        <f t="shared" si="2"/>
        <v>1</v>
      </c>
      <c r="P47">
        <f t="shared" si="3"/>
        <v>0</v>
      </c>
      <c r="Q47">
        <f t="shared" si="4"/>
        <v>0</v>
      </c>
      <c r="R47">
        <f t="shared" si="5"/>
        <v>1</v>
      </c>
      <c r="S47" s="113">
        <f t="shared" si="6"/>
        <v>1</v>
      </c>
    </row>
    <row r="48" spans="1:19">
      <c r="B48" s="33" t="s">
        <v>341</v>
      </c>
      <c r="C48" s="33">
        <v>6</v>
      </c>
      <c r="D48" s="33">
        <v>5</v>
      </c>
      <c r="E48" s="33">
        <v>1</v>
      </c>
      <c r="F48" s="33">
        <v>6</v>
      </c>
      <c r="G48" s="34">
        <v>18</v>
      </c>
      <c r="I48" s="31" t="s">
        <v>306</v>
      </c>
      <c r="N48">
        <f t="shared" si="1"/>
        <v>1</v>
      </c>
      <c r="O48">
        <f t="shared" si="2"/>
        <v>1</v>
      </c>
      <c r="P48">
        <f t="shared" si="3"/>
        <v>0</v>
      </c>
      <c r="Q48">
        <f t="shared" si="4"/>
        <v>1</v>
      </c>
      <c r="R48">
        <f t="shared" si="5"/>
        <v>1</v>
      </c>
      <c r="S48" s="113">
        <f t="shared" si="6"/>
        <v>1</v>
      </c>
    </row>
    <row r="49" spans="1:19">
      <c r="B49" s="33" t="s">
        <v>317</v>
      </c>
      <c r="C49" s="33">
        <v>5</v>
      </c>
      <c r="D49" s="33">
        <v>10</v>
      </c>
      <c r="E49" s="33">
        <v>1</v>
      </c>
      <c r="F49" s="33">
        <v>2</v>
      </c>
      <c r="G49" s="34">
        <v>18</v>
      </c>
      <c r="I49" s="31" t="s">
        <v>306</v>
      </c>
      <c r="N49">
        <f t="shared" si="1"/>
        <v>1</v>
      </c>
      <c r="O49">
        <f t="shared" si="2"/>
        <v>1</v>
      </c>
      <c r="P49">
        <f t="shared" si="3"/>
        <v>0</v>
      </c>
      <c r="Q49">
        <f t="shared" si="4"/>
        <v>0</v>
      </c>
      <c r="R49">
        <f t="shared" si="5"/>
        <v>1</v>
      </c>
      <c r="S49" s="113">
        <f t="shared" si="6"/>
        <v>1</v>
      </c>
    </row>
    <row r="50" spans="1:19">
      <c r="B50" s="33" t="s">
        <v>19</v>
      </c>
      <c r="C50" s="33">
        <v>1</v>
      </c>
      <c r="D50" s="33">
        <v>10</v>
      </c>
      <c r="E50" s="33">
        <v>0</v>
      </c>
      <c r="F50" s="33">
        <v>6</v>
      </c>
      <c r="G50" s="34">
        <v>17</v>
      </c>
      <c r="I50" s="31" t="s">
        <v>306</v>
      </c>
      <c r="N50">
        <f t="shared" si="1"/>
        <v>0</v>
      </c>
      <c r="O50">
        <f t="shared" si="2"/>
        <v>1</v>
      </c>
      <c r="P50">
        <f t="shared" si="3"/>
        <v>0</v>
      </c>
      <c r="Q50">
        <f t="shared" si="4"/>
        <v>1</v>
      </c>
      <c r="R50">
        <f t="shared" si="5"/>
        <v>1</v>
      </c>
      <c r="S50" s="113">
        <f t="shared" si="6"/>
        <v>1</v>
      </c>
    </row>
    <row r="51" spans="1:19">
      <c r="B51" s="33" t="s">
        <v>355</v>
      </c>
      <c r="C51" s="33">
        <v>1</v>
      </c>
      <c r="D51" s="33">
        <v>10</v>
      </c>
      <c r="E51" s="33">
        <v>3</v>
      </c>
      <c r="F51" s="33">
        <v>2</v>
      </c>
      <c r="G51" s="34">
        <v>16</v>
      </c>
      <c r="I51" s="31" t="s">
        <v>312</v>
      </c>
      <c r="N51">
        <f t="shared" si="1"/>
        <v>0</v>
      </c>
      <c r="O51">
        <f t="shared" si="2"/>
        <v>1</v>
      </c>
      <c r="P51">
        <f t="shared" si="3"/>
        <v>0</v>
      </c>
      <c r="Q51">
        <f t="shared" si="4"/>
        <v>0</v>
      </c>
      <c r="R51">
        <f t="shared" si="5"/>
        <v>1</v>
      </c>
      <c r="S51" s="113">
        <f t="shared" si="6"/>
        <v>0</v>
      </c>
    </row>
    <row r="52" spans="1:19">
      <c r="B52" s="33" t="s">
        <v>282</v>
      </c>
      <c r="C52" s="33">
        <v>2</v>
      </c>
      <c r="D52" s="33">
        <v>5</v>
      </c>
      <c r="E52" s="33">
        <v>3</v>
      </c>
      <c r="F52" s="33">
        <v>4</v>
      </c>
      <c r="G52" s="34">
        <v>14</v>
      </c>
      <c r="I52" s="31" t="s">
        <v>312</v>
      </c>
      <c r="N52">
        <f t="shared" si="1"/>
        <v>0</v>
      </c>
      <c r="O52">
        <f t="shared" si="2"/>
        <v>1</v>
      </c>
      <c r="P52">
        <f t="shared" si="3"/>
        <v>0</v>
      </c>
      <c r="Q52">
        <f t="shared" si="4"/>
        <v>0</v>
      </c>
      <c r="R52">
        <f t="shared" si="5"/>
        <v>1</v>
      </c>
      <c r="S52" s="113">
        <f t="shared" si="6"/>
        <v>0</v>
      </c>
    </row>
    <row r="53" spans="1:19">
      <c r="B53" s="33" t="s">
        <v>14</v>
      </c>
      <c r="C53" s="33">
        <v>2</v>
      </c>
      <c r="D53" s="33">
        <v>10</v>
      </c>
      <c r="E53" s="33">
        <v>0</v>
      </c>
      <c r="F53" s="33">
        <v>1</v>
      </c>
      <c r="G53" s="34">
        <v>13</v>
      </c>
      <c r="I53" s="31" t="s">
        <v>312</v>
      </c>
      <c r="N53">
        <f t="shared" si="1"/>
        <v>0</v>
      </c>
      <c r="O53">
        <f t="shared" si="2"/>
        <v>1</v>
      </c>
      <c r="P53">
        <f t="shared" si="3"/>
        <v>0</v>
      </c>
      <c r="Q53">
        <f t="shared" si="4"/>
        <v>0</v>
      </c>
      <c r="R53">
        <f t="shared" si="5"/>
        <v>0</v>
      </c>
      <c r="S53" s="113">
        <f t="shared" si="6"/>
        <v>0</v>
      </c>
    </row>
    <row r="54" spans="1:19">
      <c r="B54" s="33" t="s">
        <v>4</v>
      </c>
      <c r="C54" s="33">
        <v>3</v>
      </c>
      <c r="D54" s="33">
        <v>10</v>
      </c>
      <c r="E54" s="33">
        <v>0</v>
      </c>
      <c r="F54" s="33">
        <v>0</v>
      </c>
      <c r="G54" s="34">
        <v>13</v>
      </c>
      <c r="I54" s="31" t="s">
        <v>312</v>
      </c>
      <c r="N54">
        <f t="shared" si="1"/>
        <v>0</v>
      </c>
      <c r="O54">
        <f t="shared" si="2"/>
        <v>1</v>
      </c>
      <c r="P54">
        <f t="shared" si="3"/>
        <v>0</v>
      </c>
      <c r="Q54">
        <f t="shared" si="4"/>
        <v>0</v>
      </c>
      <c r="R54">
        <f t="shared" si="5"/>
        <v>0</v>
      </c>
      <c r="S54" s="113">
        <f t="shared" si="6"/>
        <v>0</v>
      </c>
    </row>
    <row r="55" spans="1:19">
      <c r="B55" s="33" t="s">
        <v>9</v>
      </c>
      <c r="C55" s="33">
        <v>1</v>
      </c>
      <c r="D55" s="33">
        <v>5</v>
      </c>
      <c r="E55" s="33">
        <v>0</v>
      </c>
      <c r="F55" s="33">
        <v>5</v>
      </c>
      <c r="G55" s="34">
        <v>11</v>
      </c>
      <c r="I55" s="31" t="s">
        <v>312</v>
      </c>
      <c r="N55">
        <f t="shared" si="1"/>
        <v>0</v>
      </c>
      <c r="O55">
        <f t="shared" si="2"/>
        <v>1</v>
      </c>
      <c r="P55">
        <f t="shared" si="3"/>
        <v>0</v>
      </c>
      <c r="Q55">
        <f t="shared" si="4"/>
        <v>1</v>
      </c>
      <c r="R55">
        <f t="shared" si="5"/>
        <v>0</v>
      </c>
      <c r="S55" s="113">
        <f t="shared" si="6"/>
        <v>0</v>
      </c>
    </row>
    <row r="56" spans="1:19">
      <c r="B56" s="33" t="s">
        <v>356</v>
      </c>
      <c r="C56" s="33">
        <v>0</v>
      </c>
      <c r="D56" s="33">
        <v>6</v>
      </c>
      <c r="E56" s="33">
        <v>3</v>
      </c>
      <c r="F56" s="33">
        <v>0</v>
      </c>
      <c r="G56" s="34">
        <v>9</v>
      </c>
      <c r="I56" s="31" t="s">
        <v>312</v>
      </c>
      <c r="N56">
        <f t="shared" si="1"/>
        <v>0</v>
      </c>
      <c r="O56">
        <f t="shared" si="2"/>
        <v>1</v>
      </c>
      <c r="P56">
        <f t="shared" si="3"/>
        <v>0</v>
      </c>
      <c r="Q56">
        <f t="shared" si="4"/>
        <v>0</v>
      </c>
      <c r="R56">
        <f t="shared" si="5"/>
        <v>0</v>
      </c>
      <c r="S56" s="113">
        <f t="shared" si="6"/>
        <v>0</v>
      </c>
    </row>
    <row r="57" spans="1:19">
      <c r="B57" s="33" t="s">
        <v>216</v>
      </c>
      <c r="C57" s="33">
        <v>2</v>
      </c>
      <c r="D57" s="33">
        <v>0</v>
      </c>
      <c r="E57" s="33">
        <v>1</v>
      </c>
      <c r="F57" s="33">
        <v>0</v>
      </c>
      <c r="G57" s="34">
        <v>3</v>
      </c>
      <c r="I57" s="31" t="s">
        <v>312</v>
      </c>
      <c r="N57">
        <f t="shared" si="1"/>
        <v>0</v>
      </c>
      <c r="O57">
        <f t="shared" si="2"/>
        <v>0</v>
      </c>
      <c r="P57">
        <f t="shared" si="3"/>
        <v>0</v>
      </c>
      <c r="Q57">
        <f t="shared" si="4"/>
        <v>0</v>
      </c>
      <c r="R57">
        <f t="shared" si="5"/>
        <v>0</v>
      </c>
      <c r="S57" s="113">
        <f t="shared" si="6"/>
        <v>0</v>
      </c>
    </row>
    <row r="58" spans="1:19">
      <c r="A58" s="31" t="s">
        <v>357</v>
      </c>
      <c r="C58" s="35">
        <v>10</v>
      </c>
      <c r="D58" s="35">
        <v>10</v>
      </c>
      <c r="E58" s="35">
        <v>8.5</v>
      </c>
      <c r="F58" s="35">
        <v>10</v>
      </c>
      <c r="G58" s="34">
        <v>38.5</v>
      </c>
      <c r="I58" s="31" t="s">
        <v>306</v>
      </c>
      <c r="N58">
        <f t="shared" si="1"/>
        <v>1</v>
      </c>
      <c r="O58">
        <f t="shared" si="2"/>
        <v>1</v>
      </c>
      <c r="P58">
        <f t="shared" si="3"/>
        <v>1</v>
      </c>
      <c r="Q58">
        <f t="shared" si="4"/>
        <v>1</v>
      </c>
      <c r="R58">
        <f t="shared" si="5"/>
        <v>1</v>
      </c>
      <c r="S58" s="113">
        <f t="shared" si="6"/>
        <v>1</v>
      </c>
    </row>
    <row r="59" spans="1:19">
      <c r="C59" s="35">
        <v>10</v>
      </c>
      <c r="D59" s="35">
        <v>10</v>
      </c>
      <c r="E59" s="35">
        <v>8</v>
      </c>
      <c r="F59" s="35">
        <v>10</v>
      </c>
      <c r="G59" s="34">
        <v>38</v>
      </c>
      <c r="I59" s="31" t="s">
        <v>306</v>
      </c>
      <c r="N59">
        <f t="shared" si="1"/>
        <v>1</v>
      </c>
      <c r="O59">
        <f t="shared" si="2"/>
        <v>1</v>
      </c>
      <c r="P59">
        <f t="shared" si="3"/>
        <v>1</v>
      </c>
      <c r="Q59">
        <f t="shared" si="4"/>
        <v>1</v>
      </c>
      <c r="R59">
        <f t="shared" si="5"/>
        <v>1</v>
      </c>
      <c r="S59" s="113">
        <f t="shared" si="6"/>
        <v>1</v>
      </c>
    </row>
    <row r="60" spans="1:19">
      <c r="C60" s="35">
        <v>10</v>
      </c>
      <c r="D60" s="35">
        <v>10</v>
      </c>
      <c r="E60" s="35">
        <v>8</v>
      </c>
      <c r="F60" s="35">
        <v>5</v>
      </c>
      <c r="G60" s="34">
        <v>33</v>
      </c>
      <c r="I60" s="31" t="s">
        <v>306</v>
      </c>
      <c r="N60">
        <f t="shared" si="1"/>
        <v>1</v>
      </c>
      <c r="O60">
        <f t="shared" si="2"/>
        <v>1</v>
      </c>
      <c r="P60">
        <f t="shared" si="3"/>
        <v>1</v>
      </c>
      <c r="Q60">
        <f t="shared" si="4"/>
        <v>1</v>
      </c>
      <c r="R60">
        <f t="shared" si="5"/>
        <v>1</v>
      </c>
      <c r="S60" s="113">
        <f t="shared" si="6"/>
        <v>1</v>
      </c>
    </row>
    <row r="61" spans="1:19">
      <c r="C61" s="35">
        <v>10</v>
      </c>
      <c r="D61" s="35">
        <v>10</v>
      </c>
      <c r="E61" s="35">
        <v>6</v>
      </c>
      <c r="F61" s="35">
        <v>7</v>
      </c>
      <c r="G61" s="34">
        <v>33</v>
      </c>
      <c r="I61" s="31" t="s">
        <v>306</v>
      </c>
      <c r="N61">
        <f t="shared" si="1"/>
        <v>1</v>
      </c>
      <c r="O61">
        <f t="shared" si="2"/>
        <v>1</v>
      </c>
      <c r="P61">
        <f t="shared" si="3"/>
        <v>1</v>
      </c>
      <c r="Q61">
        <f t="shared" si="4"/>
        <v>1</v>
      </c>
      <c r="R61">
        <f t="shared" si="5"/>
        <v>1</v>
      </c>
      <c r="S61" s="113">
        <f t="shared" si="6"/>
        <v>1</v>
      </c>
    </row>
    <row r="62" spans="1:19">
      <c r="C62" s="35">
        <v>10</v>
      </c>
      <c r="D62" s="35">
        <v>10</v>
      </c>
      <c r="E62" s="35">
        <v>8.5</v>
      </c>
      <c r="F62" s="35">
        <v>0</v>
      </c>
      <c r="G62" s="34">
        <v>28.5</v>
      </c>
      <c r="I62" s="31" t="s">
        <v>306</v>
      </c>
      <c r="N62">
        <f t="shared" si="1"/>
        <v>1</v>
      </c>
      <c r="O62">
        <f t="shared" si="2"/>
        <v>1</v>
      </c>
      <c r="P62">
        <f t="shared" si="3"/>
        <v>1</v>
      </c>
      <c r="Q62">
        <f t="shared" si="4"/>
        <v>0</v>
      </c>
      <c r="R62">
        <f t="shared" si="5"/>
        <v>1</v>
      </c>
      <c r="S62" s="113">
        <f t="shared" si="6"/>
        <v>1</v>
      </c>
    </row>
    <row r="63" spans="1:19">
      <c r="C63" s="35">
        <v>9</v>
      </c>
      <c r="D63" s="35">
        <v>10</v>
      </c>
      <c r="E63" s="35">
        <v>3</v>
      </c>
      <c r="F63" s="35">
        <v>6.5</v>
      </c>
      <c r="G63" s="34">
        <v>28.5</v>
      </c>
      <c r="I63" s="31" t="s">
        <v>306</v>
      </c>
      <c r="N63">
        <f t="shared" si="1"/>
        <v>1</v>
      </c>
      <c r="O63">
        <f t="shared" si="2"/>
        <v>1</v>
      </c>
      <c r="P63">
        <f t="shared" si="3"/>
        <v>0</v>
      </c>
      <c r="Q63">
        <f t="shared" si="4"/>
        <v>1</v>
      </c>
      <c r="R63">
        <f t="shared" si="5"/>
        <v>1</v>
      </c>
      <c r="S63" s="113">
        <f t="shared" si="6"/>
        <v>1</v>
      </c>
    </row>
    <row r="64" spans="1:19">
      <c r="C64" s="35">
        <v>6</v>
      </c>
      <c r="D64" s="35">
        <v>9.5</v>
      </c>
      <c r="E64" s="35">
        <v>0</v>
      </c>
      <c r="F64" s="35">
        <v>10</v>
      </c>
      <c r="G64" s="34">
        <v>25.5</v>
      </c>
      <c r="I64" s="31" t="s">
        <v>306</v>
      </c>
      <c r="N64">
        <f t="shared" ref="N64:N120" si="9">IF(C64&gt;=5,1,0)</f>
        <v>1</v>
      </c>
      <c r="O64">
        <f t="shared" ref="O64:O120" si="10">IF(D64&gt;=5,1,0)</f>
        <v>1</v>
      </c>
      <c r="P64">
        <f t="shared" ref="P64:P120" si="11">IF(E64&gt;=5,1,0)</f>
        <v>0</v>
      </c>
      <c r="Q64">
        <f t="shared" ref="Q64:Q120" si="12">IF(F64&gt;=5,1,0)</f>
        <v>1</v>
      </c>
      <c r="R64">
        <f t="shared" ref="R64:R120" si="13">IF(G64&gt;=14,1,0)</f>
        <v>1</v>
      </c>
      <c r="S64" s="113">
        <f t="shared" ref="S64:S120" si="14">IF((N64+O64+P64+Q64+R64)&gt;=3,1,0)</f>
        <v>1</v>
      </c>
    </row>
    <row r="65" spans="1:19">
      <c r="C65" s="35">
        <v>8.5</v>
      </c>
      <c r="D65" s="35">
        <v>10</v>
      </c>
      <c r="E65" s="35">
        <v>0</v>
      </c>
      <c r="F65" s="35">
        <v>5</v>
      </c>
      <c r="G65" s="34">
        <v>23.5</v>
      </c>
      <c r="I65" s="31" t="s">
        <v>306</v>
      </c>
      <c r="N65">
        <f t="shared" si="9"/>
        <v>1</v>
      </c>
      <c r="O65">
        <f t="shared" si="10"/>
        <v>1</v>
      </c>
      <c r="P65">
        <f t="shared" si="11"/>
        <v>0</v>
      </c>
      <c r="Q65">
        <f t="shared" si="12"/>
        <v>1</v>
      </c>
      <c r="R65">
        <f t="shared" si="13"/>
        <v>1</v>
      </c>
      <c r="S65" s="113">
        <f t="shared" si="14"/>
        <v>1</v>
      </c>
    </row>
    <row r="66" spans="1:19">
      <c r="C66" s="35">
        <v>4</v>
      </c>
      <c r="D66" s="35">
        <v>10</v>
      </c>
      <c r="E66" s="35">
        <v>1</v>
      </c>
      <c r="F66" s="35">
        <v>3</v>
      </c>
      <c r="G66" s="34">
        <v>18</v>
      </c>
      <c r="I66" s="31" t="s">
        <v>312</v>
      </c>
      <c r="N66">
        <f t="shared" si="9"/>
        <v>0</v>
      </c>
      <c r="O66">
        <f t="shared" si="10"/>
        <v>1</v>
      </c>
      <c r="P66">
        <f t="shared" si="11"/>
        <v>0</v>
      </c>
      <c r="Q66">
        <f t="shared" si="12"/>
        <v>0</v>
      </c>
      <c r="R66">
        <f t="shared" si="13"/>
        <v>1</v>
      </c>
      <c r="S66" s="113">
        <f t="shared" si="14"/>
        <v>0</v>
      </c>
    </row>
    <row r="67" spans="1:19">
      <c r="C67" s="35">
        <v>4</v>
      </c>
      <c r="D67" s="31">
        <v>9</v>
      </c>
      <c r="E67" s="31">
        <v>0.5</v>
      </c>
      <c r="F67" s="31">
        <v>3</v>
      </c>
      <c r="G67" s="31">
        <v>16.5</v>
      </c>
      <c r="I67" s="31" t="s">
        <v>312</v>
      </c>
      <c r="N67">
        <f t="shared" si="9"/>
        <v>0</v>
      </c>
      <c r="O67">
        <f t="shared" si="10"/>
        <v>1</v>
      </c>
      <c r="P67">
        <f t="shared" si="11"/>
        <v>0</v>
      </c>
      <c r="Q67">
        <f t="shared" si="12"/>
        <v>0</v>
      </c>
      <c r="R67">
        <f t="shared" si="13"/>
        <v>1</v>
      </c>
      <c r="S67" s="113">
        <f t="shared" si="14"/>
        <v>0</v>
      </c>
    </row>
    <row r="68" spans="1:19">
      <c r="C68" s="35">
        <v>6</v>
      </c>
      <c r="D68" s="31">
        <v>5</v>
      </c>
      <c r="E68" s="31">
        <v>0</v>
      </c>
      <c r="F68" s="31">
        <v>0</v>
      </c>
      <c r="G68" s="31">
        <v>11</v>
      </c>
      <c r="I68" s="31" t="s">
        <v>312</v>
      </c>
      <c r="N68">
        <f t="shared" si="9"/>
        <v>1</v>
      </c>
      <c r="O68">
        <f t="shared" si="10"/>
        <v>1</v>
      </c>
      <c r="P68">
        <f t="shared" si="11"/>
        <v>0</v>
      </c>
      <c r="Q68">
        <f t="shared" si="12"/>
        <v>0</v>
      </c>
      <c r="R68">
        <f t="shared" si="13"/>
        <v>0</v>
      </c>
      <c r="S68" s="113">
        <f t="shared" si="14"/>
        <v>0</v>
      </c>
    </row>
    <row r="69" spans="1:19">
      <c r="C69" s="35">
        <v>4</v>
      </c>
      <c r="D69" s="31">
        <v>1</v>
      </c>
      <c r="E69" s="31">
        <v>0</v>
      </c>
      <c r="F69" s="31">
        <v>0</v>
      </c>
      <c r="G69" s="31">
        <v>5</v>
      </c>
      <c r="I69" s="31" t="s">
        <v>312</v>
      </c>
      <c r="N69">
        <f t="shared" si="9"/>
        <v>0</v>
      </c>
      <c r="O69">
        <f t="shared" si="10"/>
        <v>0</v>
      </c>
      <c r="P69">
        <f t="shared" si="11"/>
        <v>0</v>
      </c>
      <c r="Q69">
        <f t="shared" si="12"/>
        <v>0</v>
      </c>
      <c r="R69">
        <f t="shared" si="13"/>
        <v>0</v>
      </c>
      <c r="S69" s="113">
        <f t="shared" si="14"/>
        <v>0</v>
      </c>
    </row>
    <row r="70" spans="1:19">
      <c r="C70" s="35">
        <v>1</v>
      </c>
      <c r="D70" s="31">
        <v>0</v>
      </c>
      <c r="E70" s="31">
        <v>0</v>
      </c>
      <c r="F70" s="31">
        <v>0</v>
      </c>
      <c r="G70" s="31">
        <v>1</v>
      </c>
      <c r="I70" s="31" t="s">
        <v>312</v>
      </c>
      <c r="N70">
        <f t="shared" si="9"/>
        <v>0</v>
      </c>
      <c r="O70">
        <f t="shared" si="10"/>
        <v>0</v>
      </c>
      <c r="P70">
        <f t="shared" si="11"/>
        <v>0</v>
      </c>
      <c r="Q70">
        <f t="shared" si="12"/>
        <v>0</v>
      </c>
      <c r="R70">
        <f t="shared" si="13"/>
        <v>0</v>
      </c>
      <c r="S70" s="113">
        <f t="shared" si="14"/>
        <v>0</v>
      </c>
    </row>
    <row r="71" spans="1:19" ht="15.75" thickBot="1">
      <c r="C71" s="35">
        <v>0</v>
      </c>
      <c r="D71" s="31">
        <v>0</v>
      </c>
      <c r="E71" s="31">
        <v>0</v>
      </c>
      <c r="F71" s="31">
        <v>0</v>
      </c>
      <c r="G71" s="31">
        <v>0</v>
      </c>
      <c r="I71" s="31" t="s">
        <v>312</v>
      </c>
      <c r="N71">
        <f t="shared" si="9"/>
        <v>0</v>
      </c>
      <c r="O71">
        <f t="shared" si="10"/>
        <v>0</v>
      </c>
      <c r="P71">
        <f t="shared" si="11"/>
        <v>0</v>
      </c>
      <c r="Q71">
        <f t="shared" si="12"/>
        <v>0</v>
      </c>
      <c r="R71">
        <f t="shared" si="13"/>
        <v>0</v>
      </c>
      <c r="S71" s="113">
        <f t="shared" si="14"/>
        <v>0</v>
      </c>
    </row>
    <row r="72" spans="1:19" ht="15.75" thickBot="1">
      <c r="A72" s="31" t="s">
        <v>622</v>
      </c>
      <c r="B72" s="22" t="s">
        <v>623</v>
      </c>
      <c r="C72" s="22">
        <v>10</v>
      </c>
      <c r="D72" s="22">
        <v>10</v>
      </c>
      <c r="E72" s="22">
        <v>9</v>
      </c>
      <c r="F72" s="22">
        <v>10</v>
      </c>
      <c r="G72" s="23">
        <v>39</v>
      </c>
      <c r="H72" s="22"/>
      <c r="I72" s="22" t="s">
        <v>306</v>
      </c>
      <c r="N72">
        <f t="shared" si="9"/>
        <v>1</v>
      </c>
      <c r="O72">
        <f t="shared" si="10"/>
        <v>1</v>
      </c>
      <c r="P72">
        <f t="shared" si="11"/>
        <v>1</v>
      </c>
      <c r="Q72">
        <f t="shared" si="12"/>
        <v>1</v>
      </c>
      <c r="R72">
        <f t="shared" si="13"/>
        <v>1</v>
      </c>
      <c r="S72" s="113">
        <f t="shared" si="14"/>
        <v>1</v>
      </c>
    </row>
    <row r="73" spans="1:19" ht="30.75" thickBot="1">
      <c r="B73" s="25" t="s">
        <v>624</v>
      </c>
      <c r="C73" s="25">
        <v>0</v>
      </c>
      <c r="D73" s="25">
        <v>10</v>
      </c>
      <c r="E73" s="25">
        <v>3</v>
      </c>
      <c r="F73" s="25">
        <v>7</v>
      </c>
      <c r="G73" s="26">
        <v>20</v>
      </c>
      <c r="H73" s="25"/>
      <c r="I73" s="25" t="s">
        <v>306</v>
      </c>
      <c r="N73">
        <f t="shared" si="9"/>
        <v>0</v>
      </c>
      <c r="O73">
        <f t="shared" si="10"/>
        <v>1</v>
      </c>
      <c r="P73">
        <f t="shared" si="11"/>
        <v>0</v>
      </c>
      <c r="Q73">
        <f t="shared" si="12"/>
        <v>1</v>
      </c>
      <c r="R73">
        <f t="shared" si="13"/>
        <v>1</v>
      </c>
      <c r="S73" s="113">
        <f t="shared" si="14"/>
        <v>1</v>
      </c>
    </row>
    <row r="74" spans="1:19" ht="15.75" thickBot="1">
      <c r="B74" s="22" t="s">
        <v>625</v>
      </c>
      <c r="C74" s="22">
        <v>0</v>
      </c>
      <c r="D74" s="22">
        <v>10</v>
      </c>
      <c r="E74" s="22">
        <v>2</v>
      </c>
      <c r="F74" s="22">
        <v>7</v>
      </c>
      <c r="G74" s="23">
        <v>19</v>
      </c>
      <c r="H74" s="22"/>
      <c r="I74" s="22" t="s">
        <v>306</v>
      </c>
      <c r="N74">
        <f t="shared" si="9"/>
        <v>0</v>
      </c>
      <c r="O74">
        <f t="shared" si="10"/>
        <v>1</v>
      </c>
      <c r="P74">
        <f t="shared" si="11"/>
        <v>0</v>
      </c>
      <c r="Q74">
        <f t="shared" si="12"/>
        <v>1</v>
      </c>
      <c r="R74">
        <f t="shared" si="13"/>
        <v>1</v>
      </c>
      <c r="S74" s="113">
        <f t="shared" si="14"/>
        <v>1</v>
      </c>
    </row>
    <row r="75" spans="1:19" ht="15.75" thickBot="1">
      <c r="B75" s="25" t="s">
        <v>626</v>
      </c>
      <c r="C75" s="25">
        <v>10</v>
      </c>
      <c r="D75" s="25">
        <v>3</v>
      </c>
      <c r="E75" s="25">
        <v>3</v>
      </c>
      <c r="F75" s="25">
        <v>0</v>
      </c>
      <c r="G75" s="26">
        <v>16</v>
      </c>
      <c r="H75" s="25"/>
      <c r="I75" s="25" t="s">
        <v>312</v>
      </c>
      <c r="N75">
        <f t="shared" si="9"/>
        <v>1</v>
      </c>
      <c r="O75">
        <f t="shared" si="10"/>
        <v>0</v>
      </c>
      <c r="P75">
        <f t="shared" si="11"/>
        <v>0</v>
      </c>
      <c r="Q75">
        <f t="shared" si="12"/>
        <v>0</v>
      </c>
      <c r="R75">
        <f t="shared" si="13"/>
        <v>1</v>
      </c>
      <c r="S75" s="113">
        <f t="shared" si="14"/>
        <v>0</v>
      </c>
    </row>
    <row r="76" spans="1:19" ht="30.75" thickBot="1">
      <c r="B76" s="22" t="s">
        <v>627</v>
      </c>
      <c r="C76" s="22">
        <v>10</v>
      </c>
      <c r="D76" s="22">
        <v>3</v>
      </c>
      <c r="E76" s="22">
        <v>3</v>
      </c>
      <c r="F76" s="22">
        <v>0</v>
      </c>
      <c r="G76" s="23">
        <v>16</v>
      </c>
      <c r="H76" s="22"/>
      <c r="I76" s="22" t="s">
        <v>312</v>
      </c>
      <c r="N76">
        <f t="shared" si="9"/>
        <v>1</v>
      </c>
      <c r="O76">
        <f t="shared" si="10"/>
        <v>0</v>
      </c>
      <c r="P76">
        <f t="shared" si="11"/>
        <v>0</v>
      </c>
      <c r="Q76">
        <f t="shared" si="12"/>
        <v>0</v>
      </c>
      <c r="R76">
        <f t="shared" si="13"/>
        <v>1</v>
      </c>
      <c r="S76" s="113">
        <f t="shared" si="14"/>
        <v>0</v>
      </c>
    </row>
    <row r="77" spans="1:19" ht="30.75" thickBot="1">
      <c r="B77" s="25" t="s">
        <v>628</v>
      </c>
      <c r="C77" s="25">
        <v>1</v>
      </c>
      <c r="D77" s="25">
        <v>2</v>
      </c>
      <c r="E77" s="25">
        <v>3</v>
      </c>
      <c r="F77" s="25">
        <v>6</v>
      </c>
      <c r="G77" s="26">
        <v>12</v>
      </c>
      <c r="H77" s="25"/>
      <c r="I77" s="25" t="s">
        <v>312</v>
      </c>
      <c r="N77">
        <f t="shared" si="9"/>
        <v>0</v>
      </c>
      <c r="O77">
        <f t="shared" si="10"/>
        <v>0</v>
      </c>
      <c r="P77">
        <f t="shared" si="11"/>
        <v>0</v>
      </c>
      <c r="Q77">
        <f t="shared" si="12"/>
        <v>1</v>
      </c>
      <c r="R77">
        <f t="shared" si="13"/>
        <v>0</v>
      </c>
      <c r="S77" s="113">
        <f t="shared" si="14"/>
        <v>0</v>
      </c>
    </row>
    <row r="78" spans="1:19" ht="30.75" thickBot="1">
      <c r="B78" s="22" t="s">
        <v>629</v>
      </c>
      <c r="C78" s="22">
        <v>2</v>
      </c>
      <c r="D78" s="22">
        <v>6</v>
      </c>
      <c r="E78" s="22">
        <v>3</v>
      </c>
      <c r="F78" s="22">
        <v>0</v>
      </c>
      <c r="G78" s="23">
        <v>11</v>
      </c>
      <c r="H78" s="22"/>
      <c r="I78" s="22" t="s">
        <v>312</v>
      </c>
      <c r="N78">
        <f t="shared" si="9"/>
        <v>0</v>
      </c>
      <c r="O78">
        <f t="shared" si="10"/>
        <v>1</v>
      </c>
      <c r="P78">
        <f t="shared" si="11"/>
        <v>0</v>
      </c>
      <c r="Q78">
        <f t="shared" si="12"/>
        <v>0</v>
      </c>
      <c r="R78">
        <f t="shared" si="13"/>
        <v>0</v>
      </c>
      <c r="S78" s="113">
        <f t="shared" si="14"/>
        <v>0</v>
      </c>
    </row>
    <row r="79" spans="1:19" ht="30.75" thickBot="1">
      <c r="B79" s="25" t="s">
        <v>630</v>
      </c>
      <c r="C79" s="25">
        <v>4</v>
      </c>
      <c r="D79" s="25">
        <v>5</v>
      </c>
      <c r="E79" s="25">
        <v>0</v>
      </c>
      <c r="F79" s="25">
        <v>0</v>
      </c>
      <c r="G79" s="26">
        <v>9</v>
      </c>
      <c r="H79" s="25"/>
      <c r="I79" s="25" t="s">
        <v>312</v>
      </c>
      <c r="N79">
        <f t="shared" si="9"/>
        <v>0</v>
      </c>
      <c r="O79">
        <f t="shared" si="10"/>
        <v>1</v>
      </c>
      <c r="P79">
        <f t="shared" si="11"/>
        <v>0</v>
      </c>
      <c r="Q79">
        <f t="shared" si="12"/>
        <v>0</v>
      </c>
      <c r="R79">
        <f t="shared" si="13"/>
        <v>0</v>
      </c>
      <c r="S79" s="113">
        <f t="shared" si="14"/>
        <v>0</v>
      </c>
    </row>
    <row r="80" spans="1:19" ht="15.75" thickBot="1">
      <c r="B80" s="22" t="s">
        <v>631</v>
      </c>
      <c r="C80" s="22">
        <v>0</v>
      </c>
      <c r="D80" s="22">
        <v>1</v>
      </c>
      <c r="E80" s="22">
        <v>0</v>
      </c>
      <c r="F80" s="22">
        <v>3</v>
      </c>
      <c r="G80" s="23">
        <v>4</v>
      </c>
      <c r="H80" s="22"/>
      <c r="I80" s="22" t="s">
        <v>312</v>
      </c>
      <c r="N80">
        <f t="shared" si="9"/>
        <v>0</v>
      </c>
      <c r="O80">
        <f t="shared" si="10"/>
        <v>0</v>
      </c>
      <c r="P80">
        <f t="shared" si="11"/>
        <v>0</v>
      </c>
      <c r="Q80">
        <f t="shared" si="12"/>
        <v>0</v>
      </c>
      <c r="R80">
        <f t="shared" si="13"/>
        <v>0</v>
      </c>
      <c r="S80" s="113">
        <f t="shared" si="14"/>
        <v>0</v>
      </c>
    </row>
    <row r="81" spans="1:19" ht="15.75" thickBot="1">
      <c r="B81" s="25" t="s">
        <v>632</v>
      </c>
      <c r="C81" s="25">
        <v>0</v>
      </c>
      <c r="D81" s="25">
        <v>0</v>
      </c>
      <c r="E81" s="25">
        <v>0</v>
      </c>
      <c r="F81" s="25">
        <v>0</v>
      </c>
      <c r="G81" s="26">
        <v>0</v>
      </c>
      <c r="H81" s="25"/>
      <c r="I81" s="25" t="s">
        <v>312</v>
      </c>
      <c r="N81">
        <f t="shared" si="9"/>
        <v>0</v>
      </c>
      <c r="O81">
        <f t="shared" si="10"/>
        <v>0</v>
      </c>
      <c r="P81">
        <f t="shared" si="11"/>
        <v>0</v>
      </c>
      <c r="Q81">
        <f t="shared" si="12"/>
        <v>0</v>
      </c>
      <c r="R81">
        <f t="shared" si="13"/>
        <v>0</v>
      </c>
      <c r="S81" s="113">
        <f t="shared" si="14"/>
        <v>0</v>
      </c>
    </row>
    <row r="82" spans="1:19">
      <c r="A82" s="31" t="s">
        <v>633</v>
      </c>
      <c r="C82" s="31">
        <v>7</v>
      </c>
      <c r="D82" s="31">
        <v>9</v>
      </c>
      <c r="E82" s="31">
        <v>7</v>
      </c>
      <c r="F82" s="31">
        <v>5.5</v>
      </c>
      <c r="G82" s="31">
        <v>28.5</v>
      </c>
      <c r="I82" s="31" t="s">
        <v>306</v>
      </c>
      <c r="N82">
        <f t="shared" si="9"/>
        <v>1</v>
      </c>
      <c r="O82">
        <f t="shared" si="10"/>
        <v>1</v>
      </c>
      <c r="P82">
        <f t="shared" si="11"/>
        <v>1</v>
      </c>
      <c r="Q82">
        <f t="shared" si="12"/>
        <v>1</v>
      </c>
      <c r="R82">
        <f t="shared" si="13"/>
        <v>1</v>
      </c>
      <c r="S82" s="113">
        <f t="shared" si="14"/>
        <v>1</v>
      </c>
    </row>
    <row r="83" spans="1:19">
      <c r="C83" s="31">
        <v>6</v>
      </c>
      <c r="D83" s="31">
        <v>10</v>
      </c>
      <c r="E83" s="31">
        <v>1</v>
      </c>
      <c r="F83" s="31">
        <v>10</v>
      </c>
      <c r="G83" s="31">
        <v>27</v>
      </c>
      <c r="I83" s="31" t="s">
        <v>306</v>
      </c>
      <c r="N83">
        <f t="shared" si="9"/>
        <v>1</v>
      </c>
      <c r="O83">
        <f t="shared" si="10"/>
        <v>1</v>
      </c>
      <c r="P83">
        <f t="shared" si="11"/>
        <v>0</v>
      </c>
      <c r="Q83">
        <f t="shared" si="12"/>
        <v>1</v>
      </c>
      <c r="R83">
        <f t="shared" si="13"/>
        <v>1</v>
      </c>
      <c r="S83" s="113">
        <f t="shared" si="14"/>
        <v>1</v>
      </c>
    </row>
    <row r="84" spans="1:19">
      <c r="C84" s="31">
        <v>0</v>
      </c>
      <c r="D84" s="31">
        <v>9</v>
      </c>
      <c r="E84" s="31">
        <v>8</v>
      </c>
      <c r="F84" s="31">
        <v>9.5</v>
      </c>
      <c r="G84" s="31">
        <v>26.5</v>
      </c>
      <c r="I84" s="31" t="s">
        <v>306</v>
      </c>
      <c r="N84">
        <f t="shared" si="9"/>
        <v>0</v>
      </c>
      <c r="O84">
        <f t="shared" si="10"/>
        <v>1</v>
      </c>
      <c r="P84">
        <f t="shared" si="11"/>
        <v>1</v>
      </c>
      <c r="Q84">
        <f t="shared" si="12"/>
        <v>1</v>
      </c>
      <c r="R84">
        <f t="shared" si="13"/>
        <v>1</v>
      </c>
      <c r="S84" s="113">
        <f t="shared" si="14"/>
        <v>1</v>
      </c>
    </row>
    <row r="85" spans="1:19">
      <c r="C85" s="31">
        <v>0</v>
      </c>
      <c r="D85" s="31">
        <v>8</v>
      </c>
      <c r="E85" s="31">
        <v>0</v>
      </c>
      <c r="F85" s="31">
        <v>0</v>
      </c>
      <c r="G85" s="31">
        <v>8</v>
      </c>
      <c r="I85" s="31" t="s">
        <v>312</v>
      </c>
      <c r="N85">
        <f t="shared" si="9"/>
        <v>0</v>
      </c>
      <c r="O85">
        <f t="shared" si="10"/>
        <v>1</v>
      </c>
      <c r="P85">
        <f t="shared" si="11"/>
        <v>0</v>
      </c>
      <c r="Q85">
        <f t="shared" si="12"/>
        <v>0</v>
      </c>
      <c r="R85">
        <f t="shared" si="13"/>
        <v>0</v>
      </c>
      <c r="S85" s="113">
        <f t="shared" si="14"/>
        <v>0</v>
      </c>
    </row>
    <row r="86" spans="1:19" ht="15.75" thickBot="1">
      <c r="C86" s="31">
        <v>0</v>
      </c>
      <c r="D86" s="31">
        <v>0</v>
      </c>
      <c r="E86" s="31">
        <v>3</v>
      </c>
      <c r="F86" s="31">
        <v>0</v>
      </c>
      <c r="G86" s="31">
        <v>3</v>
      </c>
      <c r="I86" s="31" t="s">
        <v>312</v>
      </c>
      <c r="N86">
        <f t="shared" si="9"/>
        <v>0</v>
      </c>
      <c r="O86">
        <f t="shared" si="10"/>
        <v>0</v>
      </c>
      <c r="P86">
        <f t="shared" si="11"/>
        <v>0</v>
      </c>
      <c r="Q86">
        <f t="shared" si="12"/>
        <v>0</v>
      </c>
      <c r="R86">
        <f t="shared" si="13"/>
        <v>0</v>
      </c>
      <c r="S86" s="113">
        <f t="shared" si="14"/>
        <v>0</v>
      </c>
    </row>
    <row r="87" spans="1:19" ht="15.75" thickBot="1">
      <c r="A87" s="31" t="s">
        <v>634</v>
      </c>
      <c r="B87" s="3" t="s">
        <v>640</v>
      </c>
      <c r="C87" s="3">
        <v>10</v>
      </c>
      <c r="D87" s="3">
        <v>10</v>
      </c>
      <c r="E87" s="3">
        <v>7</v>
      </c>
      <c r="F87" s="3">
        <v>10</v>
      </c>
      <c r="G87" s="3">
        <v>37</v>
      </c>
      <c r="I87" s="3" t="s">
        <v>306</v>
      </c>
      <c r="N87">
        <f t="shared" si="9"/>
        <v>1</v>
      </c>
      <c r="O87">
        <f t="shared" si="10"/>
        <v>1</v>
      </c>
      <c r="P87">
        <f t="shared" si="11"/>
        <v>1</v>
      </c>
      <c r="Q87">
        <f t="shared" si="12"/>
        <v>1</v>
      </c>
      <c r="R87">
        <f t="shared" si="13"/>
        <v>1</v>
      </c>
      <c r="S87" s="113">
        <f t="shared" si="14"/>
        <v>1</v>
      </c>
    </row>
    <row r="88" spans="1:19" ht="15.75" thickBot="1">
      <c r="B88" s="3" t="s">
        <v>217</v>
      </c>
      <c r="C88" s="3">
        <v>10</v>
      </c>
      <c r="D88" s="3">
        <v>10</v>
      </c>
      <c r="E88" s="3">
        <v>3</v>
      </c>
      <c r="F88" s="3">
        <v>9</v>
      </c>
      <c r="G88" s="3">
        <v>32</v>
      </c>
      <c r="I88" s="3" t="s">
        <v>306</v>
      </c>
      <c r="N88">
        <f t="shared" si="9"/>
        <v>1</v>
      </c>
      <c r="O88">
        <f t="shared" si="10"/>
        <v>1</v>
      </c>
      <c r="P88">
        <f t="shared" si="11"/>
        <v>0</v>
      </c>
      <c r="Q88">
        <f t="shared" si="12"/>
        <v>1</v>
      </c>
      <c r="R88">
        <f t="shared" si="13"/>
        <v>1</v>
      </c>
      <c r="S88" s="113">
        <f t="shared" si="14"/>
        <v>1</v>
      </c>
    </row>
    <row r="89" spans="1:19" ht="15.75" thickBot="1">
      <c r="B89" s="3" t="s">
        <v>14</v>
      </c>
      <c r="C89" s="3">
        <v>4</v>
      </c>
      <c r="D89" s="3">
        <v>10</v>
      </c>
      <c r="E89" s="3">
        <v>7</v>
      </c>
      <c r="F89" s="3">
        <v>10</v>
      </c>
      <c r="G89" s="3">
        <v>31</v>
      </c>
      <c r="I89" s="3" t="s">
        <v>306</v>
      </c>
      <c r="N89">
        <f t="shared" si="9"/>
        <v>0</v>
      </c>
      <c r="O89">
        <f t="shared" si="10"/>
        <v>1</v>
      </c>
      <c r="P89">
        <f t="shared" si="11"/>
        <v>1</v>
      </c>
      <c r="Q89">
        <f t="shared" si="12"/>
        <v>1</v>
      </c>
      <c r="R89">
        <f t="shared" si="13"/>
        <v>1</v>
      </c>
      <c r="S89" s="113">
        <f t="shared" si="14"/>
        <v>1</v>
      </c>
    </row>
    <row r="90" spans="1:19" ht="15.75" thickBot="1">
      <c r="B90" s="3" t="s">
        <v>19</v>
      </c>
      <c r="C90" s="3">
        <v>6</v>
      </c>
      <c r="D90" s="3">
        <v>10</v>
      </c>
      <c r="E90" s="3">
        <v>0</v>
      </c>
      <c r="F90" s="3">
        <v>10</v>
      </c>
      <c r="G90" s="3">
        <v>26</v>
      </c>
      <c r="I90" s="3" t="s">
        <v>306</v>
      </c>
      <c r="N90">
        <f t="shared" si="9"/>
        <v>1</v>
      </c>
      <c r="O90">
        <f t="shared" si="10"/>
        <v>1</v>
      </c>
      <c r="P90">
        <f t="shared" si="11"/>
        <v>0</v>
      </c>
      <c r="Q90">
        <f t="shared" si="12"/>
        <v>1</v>
      </c>
      <c r="R90">
        <f t="shared" si="13"/>
        <v>1</v>
      </c>
      <c r="S90" s="113">
        <f t="shared" si="14"/>
        <v>1</v>
      </c>
    </row>
    <row r="91" spans="1:19" ht="15.75" thickBot="1">
      <c r="B91" s="3" t="s">
        <v>24</v>
      </c>
      <c r="C91" s="3">
        <v>0</v>
      </c>
      <c r="D91" s="3">
        <v>10</v>
      </c>
      <c r="E91" s="3">
        <v>6</v>
      </c>
      <c r="F91" s="3">
        <v>9</v>
      </c>
      <c r="G91" s="3">
        <v>25</v>
      </c>
      <c r="I91" s="3" t="s">
        <v>306</v>
      </c>
      <c r="N91">
        <f t="shared" si="9"/>
        <v>0</v>
      </c>
      <c r="O91">
        <f t="shared" si="10"/>
        <v>1</v>
      </c>
      <c r="P91">
        <f t="shared" si="11"/>
        <v>1</v>
      </c>
      <c r="Q91">
        <f t="shared" si="12"/>
        <v>1</v>
      </c>
      <c r="R91">
        <f t="shared" si="13"/>
        <v>1</v>
      </c>
      <c r="S91" s="113">
        <f t="shared" si="14"/>
        <v>1</v>
      </c>
    </row>
    <row r="92" spans="1:19" ht="15.75" thickBot="1">
      <c r="B92" s="3" t="s">
        <v>282</v>
      </c>
      <c r="C92" s="3">
        <v>0</v>
      </c>
      <c r="D92" s="3">
        <v>10</v>
      </c>
      <c r="E92" s="3">
        <v>7</v>
      </c>
      <c r="F92" s="3">
        <v>6</v>
      </c>
      <c r="G92" s="3">
        <v>23</v>
      </c>
      <c r="I92" s="3" t="s">
        <v>306</v>
      </c>
      <c r="N92">
        <f t="shared" si="9"/>
        <v>0</v>
      </c>
      <c r="O92">
        <f t="shared" si="10"/>
        <v>1</v>
      </c>
      <c r="P92">
        <f t="shared" si="11"/>
        <v>1</v>
      </c>
      <c r="Q92">
        <f t="shared" si="12"/>
        <v>1</v>
      </c>
      <c r="R92">
        <f t="shared" si="13"/>
        <v>1</v>
      </c>
      <c r="S92" s="113">
        <f t="shared" si="14"/>
        <v>1</v>
      </c>
    </row>
    <row r="93" spans="1:19" ht="15.75" thickBot="1">
      <c r="B93" s="3" t="s">
        <v>9</v>
      </c>
      <c r="C93" s="3">
        <v>0</v>
      </c>
      <c r="D93" s="3">
        <v>9</v>
      </c>
      <c r="E93" s="3">
        <v>0</v>
      </c>
      <c r="F93" s="3">
        <v>7</v>
      </c>
      <c r="G93" s="3">
        <v>16</v>
      </c>
      <c r="I93" s="3" t="s">
        <v>306</v>
      </c>
      <c r="N93">
        <f t="shared" si="9"/>
        <v>0</v>
      </c>
      <c r="O93">
        <f t="shared" si="10"/>
        <v>1</v>
      </c>
      <c r="P93">
        <f t="shared" si="11"/>
        <v>0</v>
      </c>
      <c r="Q93">
        <f t="shared" si="12"/>
        <v>1</v>
      </c>
      <c r="R93">
        <f t="shared" si="13"/>
        <v>1</v>
      </c>
      <c r="S93" s="113">
        <f t="shared" si="14"/>
        <v>1</v>
      </c>
    </row>
    <row r="94" spans="1:19" ht="15.75" thickBot="1">
      <c r="B94" s="3" t="s">
        <v>53</v>
      </c>
      <c r="C94" s="3">
        <v>4</v>
      </c>
      <c r="D94" s="3">
        <v>10</v>
      </c>
      <c r="E94" s="3">
        <v>3</v>
      </c>
      <c r="F94" s="3">
        <v>3</v>
      </c>
      <c r="G94" s="3">
        <v>20</v>
      </c>
      <c r="I94" s="3" t="s">
        <v>312</v>
      </c>
      <c r="N94">
        <f t="shared" si="9"/>
        <v>0</v>
      </c>
      <c r="O94">
        <f t="shared" si="10"/>
        <v>1</v>
      </c>
      <c r="P94">
        <f t="shared" si="11"/>
        <v>0</v>
      </c>
      <c r="Q94">
        <f t="shared" si="12"/>
        <v>0</v>
      </c>
      <c r="R94">
        <f t="shared" si="13"/>
        <v>1</v>
      </c>
      <c r="S94" s="113">
        <f t="shared" si="14"/>
        <v>0</v>
      </c>
    </row>
    <row r="95" spans="1:19" ht="15.75" thickBot="1">
      <c r="B95" s="3" t="s">
        <v>4</v>
      </c>
      <c r="C95" s="3">
        <v>0</v>
      </c>
      <c r="D95" s="3">
        <v>10</v>
      </c>
      <c r="E95" s="3">
        <v>0</v>
      </c>
      <c r="F95" s="3">
        <v>4</v>
      </c>
      <c r="G95" s="3">
        <v>14</v>
      </c>
      <c r="I95" s="3" t="s">
        <v>312</v>
      </c>
      <c r="N95">
        <f t="shared" si="9"/>
        <v>0</v>
      </c>
      <c r="O95">
        <f t="shared" si="10"/>
        <v>1</v>
      </c>
      <c r="P95">
        <f t="shared" si="11"/>
        <v>0</v>
      </c>
      <c r="Q95">
        <f t="shared" si="12"/>
        <v>0</v>
      </c>
      <c r="R95">
        <f t="shared" si="13"/>
        <v>1</v>
      </c>
      <c r="S95" s="113">
        <f t="shared" si="14"/>
        <v>0</v>
      </c>
    </row>
    <row r="96" spans="1:19" ht="15.75" thickBot="1">
      <c r="B96" s="3" t="s">
        <v>24</v>
      </c>
      <c r="C96" s="3">
        <v>1</v>
      </c>
      <c r="D96" s="3">
        <v>9</v>
      </c>
      <c r="E96" s="3">
        <v>0</v>
      </c>
      <c r="F96" s="3">
        <v>0</v>
      </c>
      <c r="G96" s="3">
        <v>10</v>
      </c>
      <c r="I96" s="3" t="s">
        <v>312</v>
      </c>
      <c r="N96">
        <f t="shared" si="9"/>
        <v>0</v>
      </c>
      <c r="O96">
        <f t="shared" si="10"/>
        <v>1</v>
      </c>
      <c r="P96">
        <f t="shared" si="11"/>
        <v>0</v>
      </c>
      <c r="Q96">
        <f t="shared" si="12"/>
        <v>0</v>
      </c>
      <c r="R96">
        <f t="shared" si="13"/>
        <v>0</v>
      </c>
      <c r="S96" s="113">
        <f t="shared" si="14"/>
        <v>0</v>
      </c>
    </row>
    <row r="97" spans="1:19" ht="15.75" thickBot="1">
      <c r="B97" s="3" t="s">
        <v>278</v>
      </c>
      <c r="C97" s="3">
        <v>0</v>
      </c>
      <c r="D97" s="3">
        <v>9</v>
      </c>
      <c r="E97" s="3">
        <v>0</v>
      </c>
      <c r="F97" s="3">
        <v>0</v>
      </c>
      <c r="G97" s="3">
        <v>9</v>
      </c>
      <c r="I97" s="3" t="s">
        <v>312</v>
      </c>
      <c r="N97">
        <f t="shared" si="9"/>
        <v>0</v>
      </c>
      <c r="O97">
        <f t="shared" si="10"/>
        <v>1</v>
      </c>
      <c r="P97">
        <f t="shared" si="11"/>
        <v>0</v>
      </c>
      <c r="Q97">
        <f t="shared" si="12"/>
        <v>0</v>
      </c>
      <c r="R97">
        <f t="shared" si="13"/>
        <v>0</v>
      </c>
      <c r="S97" s="113">
        <f t="shared" si="14"/>
        <v>0</v>
      </c>
    </row>
    <row r="98" spans="1:19" ht="15.75" thickBot="1">
      <c r="B98" s="3" t="s">
        <v>24</v>
      </c>
      <c r="C98" s="3">
        <v>2</v>
      </c>
      <c r="D98" s="3">
        <v>0</v>
      </c>
      <c r="E98" s="3">
        <v>0</v>
      </c>
      <c r="F98" s="3">
        <v>6</v>
      </c>
      <c r="G98" s="3">
        <v>8</v>
      </c>
      <c r="I98" s="3" t="s">
        <v>312</v>
      </c>
      <c r="N98">
        <f t="shared" si="9"/>
        <v>0</v>
      </c>
      <c r="O98">
        <f t="shared" si="10"/>
        <v>0</v>
      </c>
      <c r="P98">
        <f t="shared" si="11"/>
        <v>0</v>
      </c>
      <c r="Q98">
        <f t="shared" si="12"/>
        <v>1</v>
      </c>
      <c r="R98">
        <f t="shared" si="13"/>
        <v>0</v>
      </c>
      <c r="S98" s="113">
        <f t="shared" si="14"/>
        <v>0</v>
      </c>
    </row>
    <row r="99" spans="1:19" ht="15.75" thickBot="1">
      <c r="B99" s="3" t="s">
        <v>57</v>
      </c>
      <c r="C99" s="3">
        <v>0</v>
      </c>
      <c r="D99" s="3">
        <v>3</v>
      </c>
      <c r="E99" s="3">
        <v>3</v>
      </c>
      <c r="F99" s="3">
        <v>0</v>
      </c>
      <c r="G99" s="3">
        <v>6</v>
      </c>
      <c r="I99" s="3" t="s">
        <v>312</v>
      </c>
      <c r="N99">
        <f t="shared" si="9"/>
        <v>0</v>
      </c>
      <c r="O99">
        <f t="shared" si="10"/>
        <v>0</v>
      </c>
      <c r="P99">
        <f t="shared" si="11"/>
        <v>0</v>
      </c>
      <c r="Q99">
        <f t="shared" si="12"/>
        <v>0</v>
      </c>
      <c r="R99">
        <f t="shared" si="13"/>
        <v>0</v>
      </c>
      <c r="S99" s="113">
        <f t="shared" si="14"/>
        <v>0</v>
      </c>
    </row>
    <row r="100" spans="1:19" ht="15.75" thickBot="1">
      <c r="B100" s="3" t="s">
        <v>211</v>
      </c>
      <c r="C100" s="3">
        <v>2</v>
      </c>
      <c r="D100" s="3">
        <v>0</v>
      </c>
      <c r="E100" s="3">
        <v>0</v>
      </c>
      <c r="F100" s="3">
        <v>0</v>
      </c>
      <c r="G100" s="3">
        <v>2</v>
      </c>
      <c r="I100" s="3" t="s">
        <v>312</v>
      </c>
      <c r="N100">
        <f t="shared" si="9"/>
        <v>0</v>
      </c>
      <c r="O100">
        <f t="shared" si="10"/>
        <v>0</v>
      </c>
      <c r="P100">
        <f t="shared" si="11"/>
        <v>0</v>
      </c>
      <c r="Q100">
        <f t="shared" si="12"/>
        <v>0</v>
      </c>
      <c r="R100">
        <f t="shared" si="13"/>
        <v>0</v>
      </c>
      <c r="S100" s="113">
        <f t="shared" si="14"/>
        <v>0</v>
      </c>
    </row>
    <row r="101" spans="1:19" ht="15.75" thickBot="1">
      <c r="B101" s="3" t="s">
        <v>305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I101" s="3" t="s">
        <v>312</v>
      </c>
      <c r="N101">
        <f t="shared" si="9"/>
        <v>0</v>
      </c>
      <c r="O101">
        <f t="shared" si="10"/>
        <v>0</v>
      </c>
      <c r="P101">
        <f t="shared" si="11"/>
        <v>0</v>
      </c>
      <c r="Q101">
        <f t="shared" si="12"/>
        <v>0</v>
      </c>
      <c r="R101">
        <f t="shared" si="13"/>
        <v>0</v>
      </c>
      <c r="S101" s="113">
        <f t="shared" si="14"/>
        <v>0</v>
      </c>
    </row>
    <row r="102" spans="1:19" ht="15.75" thickBot="1">
      <c r="B102" s="3" t="s">
        <v>211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I102" s="3" t="s">
        <v>312</v>
      </c>
      <c r="N102">
        <f t="shared" si="9"/>
        <v>0</v>
      </c>
      <c r="O102">
        <f t="shared" si="10"/>
        <v>0</v>
      </c>
      <c r="P102">
        <f t="shared" si="11"/>
        <v>0</v>
      </c>
      <c r="Q102">
        <f t="shared" si="12"/>
        <v>0</v>
      </c>
      <c r="R102">
        <f t="shared" si="13"/>
        <v>0</v>
      </c>
      <c r="S102" s="113">
        <f t="shared" si="14"/>
        <v>0</v>
      </c>
    </row>
    <row r="103" spans="1:19">
      <c r="A103" s="31" t="s">
        <v>642</v>
      </c>
      <c r="C103" s="5">
        <v>7.5</v>
      </c>
      <c r="D103" s="5">
        <v>10</v>
      </c>
      <c r="E103" s="5">
        <v>9</v>
      </c>
      <c r="F103" s="5">
        <v>7</v>
      </c>
      <c r="G103" s="5">
        <v>33.5</v>
      </c>
      <c r="I103" s="5" t="s">
        <v>306</v>
      </c>
      <c r="N103">
        <f t="shared" si="9"/>
        <v>1</v>
      </c>
      <c r="O103">
        <f t="shared" si="10"/>
        <v>1</v>
      </c>
      <c r="P103">
        <f t="shared" si="11"/>
        <v>1</v>
      </c>
      <c r="Q103">
        <f t="shared" si="12"/>
        <v>1</v>
      </c>
      <c r="R103">
        <f t="shared" si="13"/>
        <v>1</v>
      </c>
      <c r="S103" s="113">
        <f t="shared" si="14"/>
        <v>1</v>
      </c>
    </row>
    <row r="104" spans="1:19">
      <c r="C104" s="5">
        <v>6.5</v>
      </c>
      <c r="D104" s="5">
        <v>4</v>
      </c>
      <c r="E104" s="5">
        <v>8</v>
      </c>
      <c r="F104" s="5">
        <v>8</v>
      </c>
      <c r="G104" s="5">
        <v>26.5</v>
      </c>
      <c r="I104" s="31" t="s">
        <v>306</v>
      </c>
      <c r="N104">
        <f t="shared" si="9"/>
        <v>1</v>
      </c>
      <c r="O104">
        <f t="shared" si="10"/>
        <v>0</v>
      </c>
      <c r="P104">
        <f t="shared" si="11"/>
        <v>1</v>
      </c>
      <c r="Q104">
        <f t="shared" si="12"/>
        <v>1</v>
      </c>
      <c r="R104">
        <f t="shared" si="13"/>
        <v>1</v>
      </c>
      <c r="S104" s="113">
        <f t="shared" si="14"/>
        <v>1</v>
      </c>
    </row>
    <row r="105" spans="1:19">
      <c r="C105" s="5">
        <v>7</v>
      </c>
      <c r="D105" s="5">
        <v>2</v>
      </c>
      <c r="E105" s="5">
        <v>4</v>
      </c>
      <c r="F105" s="5">
        <v>10</v>
      </c>
      <c r="G105" s="5">
        <v>23</v>
      </c>
      <c r="I105" s="31" t="s">
        <v>306</v>
      </c>
      <c r="N105">
        <f t="shared" si="9"/>
        <v>1</v>
      </c>
      <c r="O105">
        <f t="shared" si="10"/>
        <v>0</v>
      </c>
      <c r="P105">
        <f t="shared" si="11"/>
        <v>0</v>
      </c>
      <c r="Q105">
        <f t="shared" si="12"/>
        <v>1</v>
      </c>
      <c r="R105">
        <f t="shared" si="13"/>
        <v>1</v>
      </c>
      <c r="S105" s="113">
        <f t="shared" si="14"/>
        <v>1</v>
      </c>
    </row>
    <row r="106" spans="1:19">
      <c r="C106" s="5">
        <v>6</v>
      </c>
      <c r="D106" s="5">
        <v>3</v>
      </c>
      <c r="E106" s="5">
        <v>6</v>
      </c>
      <c r="F106" s="5">
        <v>7</v>
      </c>
      <c r="G106" s="5">
        <v>22</v>
      </c>
      <c r="I106" s="31" t="s">
        <v>306</v>
      </c>
      <c r="N106">
        <f t="shared" si="9"/>
        <v>1</v>
      </c>
      <c r="O106">
        <f t="shared" si="10"/>
        <v>0</v>
      </c>
      <c r="P106">
        <f t="shared" si="11"/>
        <v>1</v>
      </c>
      <c r="Q106">
        <f t="shared" si="12"/>
        <v>1</v>
      </c>
      <c r="R106">
        <f t="shared" si="13"/>
        <v>1</v>
      </c>
      <c r="S106" s="113">
        <f t="shared" si="14"/>
        <v>1</v>
      </c>
    </row>
    <row r="107" spans="1:19">
      <c r="C107" s="5">
        <v>6.5</v>
      </c>
      <c r="D107" s="5">
        <v>3.5</v>
      </c>
      <c r="E107" s="5">
        <v>7</v>
      </c>
      <c r="F107" s="5">
        <v>3</v>
      </c>
      <c r="G107" s="5">
        <v>20</v>
      </c>
      <c r="I107" s="31" t="s">
        <v>306</v>
      </c>
      <c r="N107">
        <f t="shared" si="9"/>
        <v>1</v>
      </c>
      <c r="O107">
        <f t="shared" si="10"/>
        <v>0</v>
      </c>
      <c r="P107">
        <f t="shared" si="11"/>
        <v>1</v>
      </c>
      <c r="Q107">
        <f t="shared" si="12"/>
        <v>0</v>
      </c>
      <c r="R107">
        <f t="shared" si="13"/>
        <v>1</v>
      </c>
      <c r="S107" s="113">
        <f t="shared" si="14"/>
        <v>1</v>
      </c>
    </row>
    <row r="108" spans="1:19">
      <c r="C108" s="5">
        <v>8</v>
      </c>
      <c r="D108" s="5">
        <v>2</v>
      </c>
      <c r="E108" s="5">
        <v>8</v>
      </c>
      <c r="F108" s="5">
        <v>2</v>
      </c>
      <c r="G108" s="5">
        <v>20</v>
      </c>
      <c r="I108" s="31" t="s">
        <v>306</v>
      </c>
      <c r="N108">
        <f t="shared" si="9"/>
        <v>1</v>
      </c>
      <c r="O108">
        <f t="shared" si="10"/>
        <v>0</v>
      </c>
      <c r="P108">
        <f t="shared" si="11"/>
        <v>1</v>
      </c>
      <c r="Q108">
        <f t="shared" si="12"/>
        <v>0</v>
      </c>
      <c r="R108">
        <f t="shared" si="13"/>
        <v>1</v>
      </c>
      <c r="S108" s="113">
        <f t="shared" si="14"/>
        <v>1</v>
      </c>
    </row>
    <row r="109" spans="1:19">
      <c r="C109" s="5">
        <v>0</v>
      </c>
      <c r="D109" s="5">
        <v>0</v>
      </c>
      <c r="E109" s="5">
        <v>8</v>
      </c>
      <c r="F109" s="5">
        <v>10</v>
      </c>
      <c r="G109" s="5">
        <v>18</v>
      </c>
      <c r="I109" s="31" t="s">
        <v>306</v>
      </c>
      <c r="N109">
        <f t="shared" si="9"/>
        <v>0</v>
      </c>
      <c r="O109">
        <f t="shared" si="10"/>
        <v>0</v>
      </c>
      <c r="P109">
        <f t="shared" si="11"/>
        <v>1</v>
      </c>
      <c r="Q109">
        <f t="shared" si="12"/>
        <v>1</v>
      </c>
      <c r="R109">
        <f t="shared" si="13"/>
        <v>1</v>
      </c>
      <c r="S109" s="113">
        <f t="shared" si="14"/>
        <v>1</v>
      </c>
    </row>
    <row r="110" spans="1:19">
      <c r="C110" s="5">
        <v>8.5</v>
      </c>
      <c r="D110" s="5">
        <v>2</v>
      </c>
      <c r="E110" s="5">
        <v>4</v>
      </c>
      <c r="F110" s="5">
        <v>2</v>
      </c>
      <c r="G110" s="5">
        <v>16.5</v>
      </c>
      <c r="I110" s="31" t="s">
        <v>312</v>
      </c>
      <c r="N110">
        <f t="shared" si="9"/>
        <v>1</v>
      </c>
      <c r="O110">
        <f t="shared" si="10"/>
        <v>0</v>
      </c>
      <c r="P110">
        <f t="shared" si="11"/>
        <v>0</v>
      </c>
      <c r="Q110">
        <f t="shared" si="12"/>
        <v>0</v>
      </c>
      <c r="R110">
        <f t="shared" si="13"/>
        <v>1</v>
      </c>
      <c r="S110" s="113">
        <f t="shared" si="14"/>
        <v>0</v>
      </c>
    </row>
    <row r="111" spans="1:19">
      <c r="C111" s="5">
        <v>7</v>
      </c>
      <c r="D111" s="5">
        <v>0</v>
      </c>
      <c r="E111" s="5">
        <v>4</v>
      </c>
      <c r="F111" s="5">
        <v>3</v>
      </c>
      <c r="G111" s="5">
        <v>14</v>
      </c>
      <c r="I111" s="31" t="s">
        <v>312</v>
      </c>
      <c r="N111">
        <f t="shared" si="9"/>
        <v>1</v>
      </c>
      <c r="O111">
        <f t="shared" si="10"/>
        <v>0</v>
      </c>
      <c r="P111">
        <f t="shared" si="11"/>
        <v>0</v>
      </c>
      <c r="Q111">
        <f t="shared" si="12"/>
        <v>0</v>
      </c>
      <c r="R111">
        <f t="shared" si="13"/>
        <v>1</v>
      </c>
      <c r="S111" s="113">
        <f t="shared" si="14"/>
        <v>0</v>
      </c>
    </row>
    <row r="112" spans="1:19">
      <c r="C112" s="5">
        <v>1</v>
      </c>
      <c r="D112" s="5">
        <v>0</v>
      </c>
      <c r="E112" s="5">
        <v>3</v>
      </c>
      <c r="F112" s="5">
        <v>10</v>
      </c>
      <c r="G112" s="5">
        <v>14</v>
      </c>
      <c r="I112" s="31" t="s">
        <v>312</v>
      </c>
      <c r="N112">
        <f t="shared" si="9"/>
        <v>0</v>
      </c>
      <c r="O112">
        <f t="shared" si="10"/>
        <v>0</v>
      </c>
      <c r="P112">
        <f t="shared" si="11"/>
        <v>0</v>
      </c>
      <c r="Q112">
        <f t="shared" si="12"/>
        <v>1</v>
      </c>
      <c r="R112">
        <f t="shared" si="13"/>
        <v>1</v>
      </c>
      <c r="S112" s="113">
        <f t="shared" si="14"/>
        <v>0</v>
      </c>
    </row>
    <row r="113" spans="1:19">
      <c r="C113" s="5">
        <v>1</v>
      </c>
      <c r="D113" s="5">
        <v>3</v>
      </c>
      <c r="E113" s="5">
        <v>7</v>
      </c>
      <c r="F113" s="5">
        <v>2</v>
      </c>
      <c r="G113" s="5">
        <v>13</v>
      </c>
      <c r="I113" s="31" t="s">
        <v>312</v>
      </c>
      <c r="N113">
        <f t="shared" si="9"/>
        <v>0</v>
      </c>
      <c r="O113">
        <f t="shared" si="10"/>
        <v>0</v>
      </c>
      <c r="P113">
        <f t="shared" si="11"/>
        <v>1</v>
      </c>
      <c r="Q113">
        <f t="shared" si="12"/>
        <v>0</v>
      </c>
      <c r="R113">
        <f t="shared" si="13"/>
        <v>0</v>
      </c>
      <c r="S113" s="113">
        <f t="shared" si="14"/>
        <v>0</v>
      </c>
    </row>
    <row r="114" spans="1:19">
      <c r="C114" s="5">
        <v>2</v>
      </c>
      <c r="D114" s="5">
        <v>0</v>
      </c>
      <c r="E114" s="5">
        <v>3</v>
      </c>
      <c r="F114" s="5">
        <v>7</v>
      </c>
      <c r="G114" s="5">
        <v>12</v>
      </c>
      <c r="I114" s="31" t="s">
        <v>312</v>
      </c>
      <c r="N114">
        <f t="shared" si="9"/>
        <v>0</v>
      </c>
      <c r="O114">
        <f t="shared" si="10"/>
        <v>0</v>
      </c>
      <c r="P114">
        <f t="shared" si="11"/>
        <v>0</v>
      </c>
      <c r="Q114">
        <f t="shared" si="12"/>
        <v>1</v>
      </c>
      <c r="R114">
        <f t="shared" si="13"/>
        <v>0</v>
      </c>
      <c r="S114" s="113">
        <f t="shared" si="14"/>
        <v>0</v>
      </c>
    </row>
    <row r="115" spans="1:19">
      <c r="C115" s="5">
        <v>2</v>
      </c>
      <c r="D115" s="5">
        <v>0</v>
      </c>
      <c r="E115" s="5">
        <v>10</v>
      </c>
      <c r="F115" s="5">
        <v>0</v>
      </c>
      <c r="G115" s="5">
        <v>12</v>
      </c>
      <c r="I115" s="31" t="s">
        <v>312</v>
      </c>
      <c r="N115">
        <f t="shared" si="9"/>
        <v>0</v>
      </c>
      <c r="O115">
        <f t="shared" si="10"/>
        <v>0</v>
      </c>
      <c r="P115">
        <f t="shared" si="11"/>
        <v>1</v>
      </c>
      <c r="Q115">
        <f t="shared" si="12"/>
        <v>0</v>
      </c>
      <c r="R115">
        <f t="shared" si="13"/>
        <v>0</v>
      </c>
      <c r="S115" s="113">
        <f t="shared" si="14"/>
        <v>0</v>
      </c>
    </row>
    <row r="116" spans="1:19">
      <c r="C116" s="5">
        <v>1</v>
      </c>
      <c r="D116" s="5">
        <v>0</v>
      </c>
      <c r="E116" s="5">
        <v>0</v>
      </c>
      <c r="F116" s="5">
        <v>5</v>
      </c>
      <c r="G116" s="5">
        <v>6</v>
      </c>
      <c r="I116" s="31" t="s">
        <v>312</v>
      </c>
      <c r="N116">
        <f t="shared" si="9"/>
        <v>0</v>
      </c>
      <c r="O116">
        <f t="shared" si="10"/>
        <v>0</v>
      </c>
      <c r="P116">
        <f t="shared" si="11"/>
        <v>0</v>
      </c>
      <c r="Q116">
        <f t="shared" si="12"/>
        <v>1</v>
      </c>
      <c r="R116">
        <f t="shared" si="13"/>
        <v>0</v>
      </c>
      <c r="S116" s="113">
        <f t="shared" si="14"/>
        <v>0</v>
      </c>
    </row>
    <row r="117" spans="1:19">
      <c r="C117" s="5">
        <v>1</v>
      </c>
      <c r="D117" s="5">
        <v>0</v>
      </c>
      <c r="E117" s="5">
        <v>4</v>
      </c>
      <c r="F117" s="5">
        <v>1</v>
      </c>
      <c r="G117" s="5">
        <v>6</v>
      </c>
      <c r="I117" s="31" t="s">
        <v>312</v>
      </c>
      <c r="N117">
        <f t="shared" si="9"/>
        <v>0</v>
      </c>
      <c r="O117">
        <f t="shared" si="10"/>
        <v>0</v>
      </c>
      <c r="P117">
        <f t="shared" si="11"/>
        <v>0</v>
      </c>
      <c r="Q117">
        <f t="shared" si="12"/>
        <v>0</v>
      </c>
      <c r="R117">
        <f t="shared" si="13"/>
        <v>0</v>
      </c>
      <c r="S117" s="113">
        <f t="shared" si="14"/>
        <v>0</v>
      </c>
    </row>
    <row r="118" spans="1:19">
      <c r="C118" s="5">
        <v>0</v>
      </c>
      <c r="D118" s="5">
        <v>1</v>
      </c>
      <c r="E118" s="5">
        <v>1</v>
      </c>
      <c r="F118" s="5">
        <v>3</v>
      </c>
      <c r="G118" s="5">
        <v>5</v>
      </c>
      <c r="I118" s="31" t="s">
        <v>312</v>
      </c>
      <c r="N118">
        <f t="shared" si="9"/>
        <v>0</v>
      </c>
      <c r="O118">
        <f t="shared" si="10"/>
        <v>0</v>
      </c>
      <c r="P118">
        <f t="shared" si="11"/>
        <v>0</v>
      </c>
      <c r="Q118">
        <f t="shared" si="12"/>
        <v>0</v>
      </c>
      <c r="R118">
        <f t="shared" si="13"/>
        <v>0</v>
      </c>
      <c r="S118" s="113">
        <f t="shared" si="14"/>
        <v>0</v>
      </c>
    </row>
    <row r="119" spans="1:19">
      <c r="C119" s="5">
        <v>0</v>
      </c>
      <c r="D119" s="5">
        <v>1</v>
      </c>
      <c r="E119" s="5">
        <v>4</v>
      </c>
      <c r="F119" s="5">
        <v>0</v>
      </c>
      <c r="G119" s="5">
        <v>5</v>
      </c>
      <c r="I119" s="31" t="s">
        <v>312</v>
      </c>
      <c r="N119">
        <f t="shared" si="9"/>
        <v>0</v>
      </c>
      <c r="O119">
        <f t="shared" si="10"/>
        <v>0</v>
      </c>
      <c r="P119">
        <f t="shared" si="11"/>
        <v>0</v>
      </c>
      <c r="Q119">
        <f t="shared" si="12"/>
        <v>0</v>
      </c>
      <c r="R119">
        <f t="shared" si="13"/>
        <v>0</v>
      </c>
      <c r="S119" s="113">
        <f t="shared" si="14"/>
        <v>0</v>
      </c>
    </row>
    <row r="120" spans="1:19" ht="15.75" thickBot="1">
      <c r="C120" s="5">
        <v>1</v>
      </c>
      <c r="D120" s="5">
        <v>0</v>
      </c>
      <c r="E120" s="5">
        <v>0</v>
      </c>
      <c r="F120" s="5">
        <v>2</v>
      </c>
      <c r="G120" s="5">
        <v>3</v>
      </c>
      <c r="I120" s="31" t="s">
        <v>312</v>
      </c>
      <c r="N120">
        <f t="shared" si="9"/>
        <v>0</v>
      </c>
      <c r="O120">
        <f t="shared" si="10"/>
        <v>0</v>
      </c>
      <c r="P120">
        <f t="shared" si="11"/>
        <v>0</v>
      </c>
      <c r="Q120">
        <f t="shared" si="12"/>
        <v>0</v>
      </c>
      <c r="R120">
        <f t="shared" si="13"/>
        <v>0</v>
      </c>
      <c r="S120" s="113">
        <f t="shared" si="14"/>
        <v>0</v>
      </c>
    </row>
    <row r="121" spans="1:19">
      <c r="A121" s="183" t="s">
        <v>1059</v>
      </c>
      <c r="C121" s="283">
        <v>6</v>
      </c>
      <c r="D121" s="267">
        <v>10</v>
      </c>
      <c r="E121" s="267">
        <v>7</v>
      </c>
      <c r="F121" s="284">
        <v>7</v>
      </c>
      <c r="G121" s="269">
        <v>30</v>
      </c>
      <c r="N121" s="265">
        <f t="shared" ref="N121:N144" si="15">IF(C121&gt;=5,1,0)</f>
        <v>1</v>
      </c>
      <c r="O121" s="265">
        <f t="shared" ref="O121:O144" si="16">IF(D121&gt;=5,1,0)</f>
        <v>1</v>
      </c>
      <c r="P121" s="265">
        <f t="shared" ref="P121:P144" si="17">IF(E121&gt;=5,1,0)</f>
        <v>1</v>
      </c>
      <c r="Q121" s="265">
        <f t="shared" ref="Q121:Q144" si="18">IF(F121&gt;=5,1,0)</f>
        <v>1</v>
      </c>
      <c r="R121" s="265">
        <f t="shared" ref="R121:R144" si="19">IF(G121&gt;=14,1,0)</f>
        <v>1</v>
      </c>
      <c r="S121" s="113">
        <f t="shared" ref="S121:S144" si="20">IF((N121+O121+P121+Q121+R121)&gt;=3,1,0)</f>
        <v>1</v>
      </c>
    </row>
    <row r="122" spans="1:19">
      <c r="C122" s="277">
        <v>6</v>
      </c>
      <c r="D122" s="266">
        <v>10</v>
      </c>
      <c r="E122" s="266">
        <v>3</v>
      </c>
      <c r="F122" s="276">
        <v>10</v>
      </c>
      <c r="G122" s="270">
        <v>29</v>
      </c>
      <c r="N122" s="265">
        <f t="shared" si="15"/>
        <v>1</v>
      </c>
      <c r="O122" s="265">
        <f t="shared" si="16"/>
        <v>1</v>
      </c>
      <c r="P122" s="265">
        <f t="shared" si="17"/>
        <v>0</v>
      </c>
      <c r="Q122" s="265">
        <f t="shared" si="18"/>
        <v>1</v>
      </c>
      <c r="R122" s="265">
        <f t="shared" si="19"/>
        <v>1</v>
      </c>
      <c r="S122" s="113">
        <f t="shared" si="20"/>
        <v>1</v>
      </c>
    </row>
    <row r="123" spans="1:19">
      <c r="C123" s="277">
        <v>4</v>
      </c>
      <c r="D123" s="266">
        <v>10</v>
      </c>
      <c r="E123" s="266">
        <v>3</v>
      </c>
      <c r="F123" s="276">
        <v>10</v>
      </c>
      <c r="G123" s="270">
        <v>27</v>
      </c>
      <c r="N123" s="265">
        <f t="shared" si="15"/>
        <v>0</v>
      </c>
      <c r="O123" s="265">
        <f t="shared" si="16"/>
        <v>1</v>
      </c>
      <c r="P123" s="265">
        <f t="shared" si="17"/>
        <v>0</v>
      </c>
      <c r="Q123" s="265">
        <f t="shared" si="18"/>
        <v>1</v>
      </c>
      <c r="R123" s="265">
        <f t="shared" si="19"/>
        <v>1</v>
      </c>
      <c r="S123" s="113">
        <f t="shared" si="20"/>
        <v>1</v>
      </c>
    </row>
    <row r="124" spans="1:19">
      <c r="C124" s="277">
        <v>4</v>
      </c>
      <c r="D124" s="266">
        <v>9.5</v>
      </c>
      <c r="E124" s="266">
        <v>3</v>
      </c>
      <c r="F124" s="276">
        <v>10</v>
      </c>
      <c r="G124" s="270">
        <v>26.5</v>
      </c>
      <c r="N124" s="265">
        <f t="shared" si="15"/>
        <v>0</v>
      </c>
      <c r="O124" s="265">
        <f t="shared" si="16"/>
        <v>1</v>
      </c>
      <c r="P124" s="265">
        <f t="shared" si="17"/>
        <v>0</v>
      </c>
      <c r="Q124" s="265">
        <f t="shared" si="18"/>
        <v>1</v>
      </c>
      <c r="R124" s="265">
        <f t="shared" si="19"/>
        <v>1</v>
      </c>
      <c r="S124" s="113">
        <f t="shared" si="20"/>
        <v>1</v>
      </c>
    </row>
    <row r="125" spans="1:19">
      <c r="C125" s="277">
        <v>6</v>
      </c>
      <c r="D125" s="266">
        <v>6</v>
      </c>
      <c r="E125" s="266">
        <v>3</v>
      </c>
      <c r="F125" s="276">
        <v>3</v>
      </c>
      <c r="G125" s="270">
        <v>18</v>
      </c>
      <c r="N125" s="265">
        <f t="shared" si="15"/>
        <v>1</v>
      </c>
      <c r="O125" s="265">
        <f t="shared" si="16"/>
        <v>1</v>
      </c>
      <c r="P125" s="265">
        <f t="shared" si="17"/>
        <v>0</v>
      </c>
      <c r="Q125" s="265">
        <f t="shared" si="18"/>
        <v>0</v>
      </c>
      <c r="R125" s="265">
        <f t="shared" si="19"/>
        <v>1</v>
      </c>
      <c r="S125" s="113">
        <f t="shared" si="20"/>
        <v>1</v>
      </c>
    </row>
    <row r="126" spans="1:19" ht="15.75" thickBot="1">
      <c r="C126" s="273">
        <v>0</v>
      </c>
      <c r="D126" s="268">
        <v>10</v>
      </c>
      <c r="E126" s="268">
        <v>3</v>
      </c>
      <c r="F126" s="275">
        <v>5</v>
      </c>
      <c r="G126" s="279">
        <v>18</v>
      </c>
      <c r="N126" s="265">
        <f t="shared" si="15"/>
        <v>0</v>
      </c>
      <c r="O126" s="265">
        <f t="shared" si="16"/>
        <v>1</v>
      </c>
      <c r="P126" s="265">
        <f t="shared" si="17"/>
        <v>0</v>
      </c>
      <c r="Q126" s="265">
        <f t="shared" si="18"/>
        <v>1</v>
      </c>
      <c r="R126" s="265">
        <f t="shared" si="19"/>
        <v>1</v>
      </c>
      <c r="S126" s="113">
        <f t="shared" si="20"/>
        <v>1</v>
      </c>
    </row>
    <row r="127" spans="1:19">
      <c r="C127" s="281">
        <v>2</v>
      </c>
      <c r="D127" s="271">
        <v>10</v>
      </c>
      <c r="E127" s="271">
        <v>3</v>
      </c>
      <c r="F127" s="282">
        <v>0</v>
      </c>
      <c r="G127" s="280">
        <v>15</v>
      </c>
      <c r="N127" s="265">
        <f t="shared" si="15"/>
        <v>0</v>
      </c>
      <c r="O127" s="265">
        <f t="shared" si="16"/>
        <v>1</v>
      </c>
      <c r="P127" s="265">
        <f t="shared" si="17"/>
        <v>0</v>
      </c>
      <c r="Q127" s="265">
        <f t="shared" si="18"/>
        <v>0</v>
      </c>
      <c r="R127" s="265">
        <f t="shared" si="19"/>
        <v>1</v>
      </c>
      <c r="S127" s="113">
        <f t="shared" si="20"/>
        <v>0</v>
      </c>
    </row>
    <row r="128" spans="1:19">
      <c r="C128" s="272">
        <v>2</v>
      </c>
      <c r="D128" s="266">
        <v>8</v>
      </c>
      <c r="E128" s="266">
        <v>0</v>
      </c>
      <c r="F128" s="274">
        <v>3</v>
      </c>
      <c r="G128" s="278">
        <v>13</v>
      </c>
      <c r="N128" s="265">
        <f t="shared" si="15"/>
        <v>0</v>
      </c>
      <c r="O128" s="265">
        <f t="shared" si="16"/>
        <v>1</v>
      </c>
      <c r="P128" s="265">
        <f t="shared" si="17"/>
        <v>0</v>
      </c>
      <c r="Q128" s="265">
        <f t="shared" si="18"/>
        <v>0</v>
      </c>
      <c r="R128" s="265">
        <f t="shared" si="19"/>
        <v>0</v>
      </c>
      <c r="S128" s="113">
        <f t="shared" si="20"/>
        <v>0</v>
      </c>
    </row>
    <row r="129" spans="3:19">
      <c r="C129" s="272">
        <v>2</v>
      </c>
      <c r="D129" s="266">
        <v>9.5</v>
      </c>
      <c r="E129" s="266">
        <v>0</v>
      </c>
      <c r="F129" s="274">
        <v>0</v>
      </c>
      <c r="G129" s="278">
        <v>11.5</v>
      </c>
      <c r="N129" s="265">
        <f t="shared" si="15"/>
        <v>0</v>
      </c>
      <c r="O129" s="265">
        <f t="shared" si="16"/>
        <v>1</v>
      </c>
      <c r="P129" s="265">
        <f t="shared" si="17"/>
        <v>0</v>
      </c>
      <c r="Q129" s="265">
        <f t="shared" si="18"/>
        <v>0</v>
      </c>
      <c r="R129" s="265">
        <f t="shared" si="19"/>
        <v>0</v>
      </c>
      <c r="S129" s="113">
        <f t="shared" si="20"/>
        <v>0</v>
      </c>
    </row>
    <row r="130" spans="3:19">
      <c r="C130" s="272">
        <v>0</v>
      </c>
      <c r="D130" s="266">
        <v>5</v>
      </c>
      <c r="E130" s="266">
        <v>0</v>
      </c>
      <c r="F130" s="274">
        <v>6</v>
      </c>
      <c r="G130" s="278">
        <v>11</v>
      </c>
      <c r="N130" s="265">
        <f t="shared" si="15"/>
        <v>0</v>
      </c>
      <c r="O130" s="265">
        <f t="shared" si="16"/>
        <v>1</v>
      </c>
      <c r="P130" s="265">
        <f t="shared" si="17"/>
        <v>0</v>
      </c>
      <c r="Q130" s="265">
        <f t="shared" si="18"/>
        <v>1</v>
      </c>
      <c r="R130" s="265">
        <f t="shared" si="19"/>
        <v>0</v>
      </c>
      <c r="S130" s="113">
        <f t="shared" si="20"/>
        <v>0</v>
      </c>
    </row>
    <row r="131" spans="3:19">
      <c r="C131" s="272">
        <v>0</v>
      </c>
      <c r="D131" s="266">
        <v>10</v>
      </c>
      <c r="E131" s="266">
        <v>1</v>
      </c>
      <c r="F131" s="274">
        <v>0</v>
      </c>
      <c r="G131" s="278">
        <v>11</v>
      </c>
      <c r="N131" s="265">
        <f t="shared" si="15"/>
        <v>0</v>
      </c>
      <c r="O131" s="265">
        <f t="shared" si="16"/>
        <v>1</v>
      </c>
      <c r="P131" s="265">
        <f t="shared" si="17"/>
        <v>0</v>
      </c>
      <c r="Q131" s="265">
        <f t="shared" si="18"/>
        <v>0</v>
      </c>
      <c r="R131" s="265">
        <f t="shared" si="19"/>
        <v>0</v>
      </c>
      <c r="S131" s="113">
        <f t="shared" si="20"/>
        <v>0</v>
      </c>
    </row>
    <row r="132" spans="3:19">
      <c r="C132" s="272">
        <v>0</v>
      </c>
      <c r="D132" s="266">
        <v>2</v>
      </c>
      <c r="E132" s="266">
        <v>0</v>
      </c>
      <c r="F132" s="274">
        <v>8</v>
      </c>
      <c r="G132" s="278">
        <v>10</v>
      </c>
      <c r="N132" s="265">
        <f t="shared" si="15"/>
        <v>0</v>
      </c>
      <c r="O132" s="265">
        <f t="shared" si="16"/>
        <v>0</v>
      </c>
      <c r="P132" s="265">
        <f t="shared" si="17"/>
        <v>0</v>
      </c>
      <c r="Q132" s="265">
        <f t="shared" si="18"/>
        <v>1</v>
      </c>
      <c r="R132" s="265">
        <f t="shared" si="19"/>
        <v>0</v>
      </c>
      <c r="S132" s="113">
        <f t="shared" si="20"/>
        <v>0</v>
      </c>
    </row>
    <row r="133" spans="3:19">
      <c r="C133" s="272">
        <v>0</v>
      </c>
      <c r="D133" s="266">
        <v>2.5</v>
      </c>
      <c r="E133" s="266">
        <v>7</v>
      </c>
      <c r="F133" s="274">
        <v>0</v>
      </c>
      <c r="G133" s="278">
        <v>9.5</v>
      </c>
      <c r="N133" s="265">
        <f t="shared" si="15"/>
        <v>0</v>
      </c>
      <c r="O133" s="265">
        <f t="shared" si="16"/>
        <v>0</v>
      </c>
      <c r="P133" s="265">
        <f t="shared" si="17"/>
        <v>1</v>
      </c>
      <c r="Q133" s="265">
        <f t="shared" si="18"/>
        <v>0</v>
      </c>
      <c r="R133" s="265">
        <f t="shared" si="19"/>
        <v>0</v>
      </c>
      <c r="S133" s="113">
        <f t="shared" si="20"/>
        <v>0</v>
      </c>
    </row>
    <row r="134" spans="3:19">
      <c r="C134" s="272">
        <v>4</v>
      </c>
      <c r="D134" s="266">
        <v>0</v>
      </c>
      <c r="E134" s="266">
        <v>0</v>
      </c>
      <c r="F134" s="274">
        <v>0</v>
      </c>
      <c r="G134" s="278">
        <v>4</v>
      </c>
      <c r="N134" s="265">
        <f t="shared" si="15"/>
        <v>0</v>
      </c>
      <c r="O134" s="265">
        <f t="shared" si="16"/>
        <v>0</v>
      </c>
      <c r="P134" s="265">
        <f t="shared" si="17"/>
        <v>0</v>
      </c>
      <c r="Q134" s="265">
        <f t="shared" si="18"/>
        <v>0</v>
      </c>
      <c r="R134" s="265">
        <f t="shared" si="19"/>
        <v>0</v>
      </c>
      <c r="S134" s="113">
        <f t="shared" si="20"/>
        <v>0</v>
      </c>
    </row>
    <row r="135" spans="3:19">
      <c r="C135" s="272">
        <v>4</v>
      </c>
      <c r="D135" s="266">
        <v>0</v>
      </c>
      <c r="E135" s="266">
        <v>0</v>
      </c>
      <c r="F135" s="274">
        <v>0</v>
      </c>
      <c r="G135" s="278">
        <v>4</v>
      </c>
      <c r="N135" s="265">
        <f t="shared" si="15"/>
        <v>0</v>
      </c>
      <c r="O135" s="265">
        <f t="shared" si="16"/>
        <v>0</v>
      </c>
      <c r="P135" s="265">
        <f t="shared" si="17"/>
        <v>0</v>
      </c>
      <c r="Q135" s="265">
        <f t="shared" si="18"/>
        <v>0</v>
      </c>
      <c r="R135" s="265">
        <f t="shared" si="19"/>
        <v>0</v>
      </c>
      <c r="S135" s="113">
        <f t="shared" si="20"/>
        <v>0</v>
      </c>
    </row>
    <row r="136" spans="3:19">
      <c r="C136" s="272">
        <v>4</v>
      </c>
      <c r="D136" s="266">
        <v>0</v>
      </c>
      <c r="E136" s="266">
        <v>0</v>
      </c>
      <c r="F136" s="274">
        <v>0</v>
      </c>
      <c r="G136" s="278">
        <v>4</v>
      </c>
      <c r="N136" s="265">
        <f t="shared" si="15"/>
        <v>0</v>
      </c>
      <c r="O136" s="265">
        <f t="shared" si="16"/>
        <v>0</v>
      </c>
      <c r="P136" s="265">
        <f t="shared" si="17"/>
        <v>0</v>
      </c>
      <c r="Q136" s="265">
        <f t="shared" si="18"/>
        <v>0</v>
      </c>
      <c r="R136" s="265">
        <f t="shared" si="19"/>
        <v>0</v>
      </c>
      <c r="S136" s="113">
        <f t="shared" si="20"/>
        <v>0</v>
      </c>
    </row>
    <row r="137" spans="3:19">
      <c r="C137" s="272">
        <v>0</v>
      </c>
      <c r="D137" s="266">
        <v>0</v>
      </c>
      <c r="E137" s="266">
        <v>0</v>
      </c>
      <c r="F137" s="274">
        <v>0</v>
      </c>
      <c r="G137" s="278">
        <v>0</v>
      </c>
      <c r="N137" s="265">
        <f t="shared" si="15"/>
        <v>0</v>
      </c>
      <c r="O137" s="265">
        <f t="shared" si="16"/>
        <v>0</v>
      </c>
      <c r="P137" s="265">
        <f t="shared" si="17"/>
        <v>0</v>
      </c>
      <c r="Q137" s="265">
        <f t="shared" si="18"/>
        <v>0</v>
      </c>
      <c r="R137" s="265">
        <f t="shared" si="19"/>
        <v>0</v>
      </c>
      <c r="S137" s="113">
        <f t="shared" si="20"/>
        <v>0</v>
      </c>
    </row>
    <row r="138" spans="3:19">
      <c r="C138" s="272">
        <v>0</v>
      </c>
      <c r="D138" s="266">
        <v>0</v>
      </c>
      <c r="E138" s="266">
        <v>0</v>
      </c>
      <c r="F138" s="274">
        <v>0</v>
      </c>
      <c r="G138" s="278">
        <v>0</v>
      </c>
      <c r="N138" s="265">
        <f t="shared" si="15"/>
        <v>0</v>
      </c>
      <c r="O138" s="265">
        <f t="shared" si="16"/>
        <v>0</v>
      </c>
      <c r="P138" s="265">
        <f t="shared" si="17"/>
        <v>0</v>
      </c>
      <c r="Q138" s="265">
        <f t="shared" si="18"/>
        <v>0</v>
      </c>
      <c r="R138" s="265">
        <f t="shared" si="19"/>
        <v>0</v>
      </c>
      <c r="S138" s="113">
        <f t="shared" si="20"/>
        <v>0</v>
      </c>
    </row>
    <row r="139" spans="3:19">
      <c r="C139" s="272">
        <v>0</v>
      </c>
      <c r="D139" s="266">
        <v>0</v>
      </c>
      <c r="E139" s="266">
        <v>0</v>
      </c>
      <c r="F139" s="274">
        <v>0</v>
      </c>
      <c r="G139" s="278">
        <v>0</v>
      </c>
      <c r="N139" s="265">
        <f t="shared" si="15"/>
        <v>0</v>
      </c>
      <c r="O139" s="265">
        <f t="shared" si="16"/>
        <v>0</v>
      </c>
      <c r="P139" s="265">
        <f t="shared" si="17"/>
        <v>0</v>
      </c>
      <c r="Q139" s="265">
        <f t="shared" si="18"/>
        <v>0</v>
      </c>
      <c r="R139" s="265">
        <f t="shared" si="19"/>
        <v>0</v>
      </c>
      <c r="S139" s="113">
        <f t="shared" si="20"/>
        <v>0</v>
      </c>
    </row>
    <row r="140" spans="3:19">
      <c r="C140" s="272">
        <v>0</v>
      </c>
      <c r="D140" s="266">
        <v>0</v>
      </c>
      <c r="E140" s="266">
        <v>0</v>
      </c>
      <c r="F140" s="274">
        <v>0</v>
      </c>
      <c r="G140" s="278">
        <v>0</v>
      </c>
      <c r="N140" s="265">
        <f t="shared" si="15"/>
        <v>0</v>
      </c>
      <c r="O140" s="265">
        <f t="shared" si="16"/>
        <v>0</v>
      </c>
      <c r="P140" s="265">
        <f t="shared" si="17"/>
        <v>0</v>
      </c>
      <c r="Q140" s="265">
        <f t="shared" si="18"/>
        <v>0</v>
      </c>
      <c r="R140" s="265">
        <f t="shared" si="19"/>
        <v>0</v>
      </c>
      <c r="S140" s="113">
        <f t="shared" si="20"/>
        <v>0</v>
      </c>
    </row>
    <row r="141" spans="3:19">
      <c r="C141" s="272">
        <v>0</v>
      </c>
      <c r="D141" s="266">
        <v>0</v>
      </c>
      <c r="E141" s="266">
        <v>0</v>
      </c>
      <c r="F141" s="274">
        <v>0</v>
      </c>
      <c r="G141" s="278">
        <v>0</v>
      </c>
      <c r="N141" s="265">
        <f t="shared" si="15"/>
        <v>0</v>
      </c>
      <c r="O141" s="265">
        <f t="shared" si="16"/>
        <v>0</v>
      </c>
      <c r="P141" s="265">
        <f t="shared" si="17"/>
        <v>0</v>
      </c>
      <c r="Q141" s="265">
        <f t="shared" si="18"/>
        <v>0</v>
      </c>
      <c r="R141" s="265">
        <f t="shared" si="19"/>
        <v>0</v>
      </c>
      <c r="S141" s="113">
        <f t="shared" si="20"/>
        <v>0</v>
      </c>
    </row>
    <row r="142" spans="3:19">
      <c r="C142" s="272">
        <v>0</v>
      </c>
      <c r="D142" s="266">
        <v>0</v>
      </c>
      <c r="E142" s="266">
        <v>0</v>
      </c>
      <c r="F142" s="274">
        <v>0</v>
      </c>
      <c r="G142" s="278">
        <v>0</v>
      </c>
      <c r="N142" s="265">
        <f t="shared" si="15"/>
        <v>0</v>
      </c>
      <c r="O142" s="265">
        <f t="shared" si="16"/>
        <v>0</v>
      </c>
      <c r="P142" s="265">
        <f t="shared" si="17"/>
        <v>0</v>
      </c>
      <c r="Q142" s="265">
        <f t="shared" si="18"/>
        <v>0</v>
      </c>
      <c r="R142" s="265">
        <f t="shared" si="19"/>
        <v>0</v>
      </c>
      <c r="S142" s="113">
        <f t="shared" si="20"/>
        <v>0</v>
      </c>
    </row>
    <row r="143" spans="3:19">
      <c r="C143" s="272">
        <v>0</v>
      </c>
      <c r="D143" s="266">
        <v>0</v>
      </c>
      <c r="E143" s="266">
        <v>0</v>
      </c>
      <c r="F143" s="274">
        <v>0</v>
      </c>
      <c r="G143" s="278">
        <v>0</v>
      </c>
      <c r="N143" s="265">
        <f t="shared" si="15"/>
        <v>0</v>
      </c>
      <c r="O143" s="265">
        <f t="shared" si="16"/>
        <v>0</v>
      </c>
      <c r="P143" s="265">
        <f t="shared" si="17"/>
        <v>0</v>
      </c>
      <c r="Q143" s="265">
        <f t="shared" si="18"/>
        <v>0</v>
      </c>
      <c r="R143" s="265">
        <f t="shared" si="19"/>
        <v>0</v>
      </c>
      <c r="S143" s="113">
        <f t="shared" si="20"/>
        <v>0</v>
      </c>
    </row>
    <row r="144" spans="3:19" ht="15.75" thickBot="1">
      <c r="C144" s="273">
        <v>0</v>
      </c>
      <c r="D144" s="268">
        <v>0</v>
      </c>
      <c r="E144" s="268">
        <v>0</v>
      </c>
      <c r="F144" s="275">
        <v>0</v>
      </c>
      <c r="G144" s="279">
        <v>0</v>
      </c>
      <c r="N144" s="265">
        <f t="shared" si="15"/>
        <v>0</v>
      </c>
      <c r="O144" s="265">
        <f t="shared" si="16"/>
        <v>0</v>
      </c>
      <c r="P144" s="265">
        <f t="shared" si="17"/>
        <v>0</v>
      </c>
      <c r="Q144" s="265">
        <f t="shared" si="18"/>
        <v>0</v>
      </c>
      <c r="R144" s="265">
        <f t="shared" si="19"/>
        <v>0</v>
      </c>
      <c r="S144" s="113">
        <f t="shared" si="20"/>
        <v>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073C-C831-4B9E-A770-AF87DA8E4F0B}">
  <dimension ref="A3:AA194"/>
  <sheetViews>
    <sheetView zoomScale="90" zoomScaleNormal="90" workbookViewId="0">
      <selection activeCell="AA4" sqref="AA4"/>
    </sheetView>
  </sheetViews>
  <sheetFormatPr defaultColWidth="21.140625" defaultRowHeight="15"/>
  <cols>
    <col min="2" max="3" width="3.85546875" bestFit="1" customWidth="1"/>
    <col min="4" max="4" width="3.85546875" style="110" bestFit="1" customWidth="1"/>
    <col min="5" max="5" width="3.85546875" bestFit="1" customWidth="1"/>
    <col min="6" max="6" width="5" bestFit="1" customWidth="1"/>
    <col min="8" max="8" width="9.140625" customWidth="1"/>
    <col min="9" max="9" width="7.85546875" customWidth="1"/>
    <col min="10" max="10" width="8" customWidth="1"/>
    <col min="11" max="11" width="9.28515625" customWidth="1"/>
    <col min="12" max="12" width="7.28515625" customWidth="1"/>
    <col min="13" max="13" width="9.140625" style="113" customWidth="1"/>
    <col min="14" max="14" width="15.140625" customWidth="1"/>
    <col min="15" max="15" width="9.85546875" customWidth="1"/>
    <col min="16" max="16" width="4.85546875" customWidth="1"/>
    <col min="17" max="17" width="5.28515625" customWidth="1"/>
    <col min="18" max="18" width="3.140625" customWidth="1"/>
    <col min="19" max="19" width="4.28515625" customWidth="1"/>
    <col min="20" max="20" width="10.140625" bestFit="1" customWidth="1"/>
    <col min="21" max="21" width="10.140625" customWidth="1"/>
    <col min="22" max="22" width="11.5703125" customWidth="1"/>
    <col min="23" max="23" width="13.28515625" bestFit="1" customWidth="1"/>
    <col min="24" max="24" width="16.28515625" bestFit="1" customWidth="1"/>
    <col min="25" max="25" width="16.28515625" style="110" bestFit="1" customWidth="1"/>
    <col min="26" max="26" width="16.28515625" bestFit="1" customWidth="1"/>
  </cols>
  <sheetData>
    <row r="3" spans="1:27" ht="15.75" thickBot="1">
      <c r="T3" s="31" t="s">
        <v>998</v>
      </c>
      <c r="U3" s="31"/>
      <c r="V3" s="31"/>
      <c r="W3" s="31" t="s">
        <v>40</v>
      </c>
      <c r="X3" s="31" t="s">
        <v>41</v>
      </c>
      <c r="Y3" s="116" t="s">
        <v>42</v>
      </c>
      <c r="Z3" s="31" t="s">
        <v>43</v>
      </c>
    </row>
    <row r="4" spans="1:27" ht="15.75" thickBot="1">
      <c r="A4" s="105" t="s">
        <v>806</v>
      </c>
      <c r="B4" s="105">
        <v>10</v>
      </c>
      <c r="C4" s="105">
        <v>10</v>
      </c>
      <c r="D4" s="111">
        <v>10</v>
      </c>
      <c r="E4" s="105">
        <v>7.5</v>
      </c>
      <c r="F4" s="106">
        <v>37.5</v>
      </c>
      <c r="H4">
        <f>IF(B4&gt;=5,1,0)</f>
        <v>1</v>
      </c>
      <c r="I4">
        <f>IF(C4&gt;=5,1,0)</f>
        <v>1</v>
      </c>
      <c r="J4">
        <f t="shared" ref="J4:K4" si="0">IF(D4&gt;=5,1,0)</f>
        <v>1</v>
      </c>
      <c r="K4">
        <f t="shared" si="0"/>
        <v>1</v>
      </c>
      <c r="L4">
        <f>IF(F4&gt;=14,1,0)</f>
        <v>1</v>
      </c>
      <c r="M4" s="113">
        <f>IF((H4+I4+J4+K4+L4)&gt;=3,1,0)</f>
        <v>1</v>
      </c>
      <c r="T4" s="31" t="s">
        <v>996</v>
      </c>
      <c r="U4" s="31"/>
      <c r="V4" s="31"/>
      <c r="W4" s="31">
        <f>AVERAGE(B4:B194)/10</f>
        <v>0.6303664921465969</v>
      </c>
      <c r="X4" s="31">
        <f t="shared" ref="X4:Z4" si="1">AVERAGE(C4:C194)/10</f>
        <v>0.35837696335078534</v>
      </c>
      <c r="Y4" s="116">
        <f t="shared" si="1"/>
        <v>0.64397905759162311</v>
      </c>
      <c r="Z4" s="31">
        <f t="shared" si="1"/>
        <v>0.25052910052910049</v>
      </c>
      <c r="AA4" s="31">
        <f>AVERAGE(W4:Z4)</f>
        <v>0.47081290340452642</v>
      </c>
    </row>
    <row r="5" spans="1:27" ht="15.75" thickBot="1">
      <c r="A5" s="105" t="s">
        <v>807</v>
      </c>
      <c r="B5" s="105">
        <v>8</v>
      </c>
      <c r="C5" s="105">
        <v>9.5</v>
      </c>
      <c r="D5" s="111">
        <v>9</v>
      </c>
      <c r="E5" s="105">
        <v>10</v>
      </c>
      <c r="F5" s="106">
        <v>36.5</v>
      </c>
      <c r="H5">
        <f t="shared" ref="H5:H68" si="2">IF(B5&gt;=5,1,0)</f>
        <v>1</v>
      </c>
      <c r="I5">
        <f t="shared" ref="I5:I68" si="3">IF(C5&gt;=5,1,0)</f>
        <v>1</v>
      </c>
      <c r="J5">
        <f t="shared" ref="J5:J68" si="4">IF(D5&gt;=5,1,0)</f>
        <v>1</v>
      </c>
      <c r="K5">
        <f t="shared" ref="K5:K68" si="5">IF(E5&gt;=5,1,0)</f>
        <v>1</v>
      </c>
      <c r="L5">
        <f t="shared" ref="L5:L68" si="6">IF(F5&gt;=14,1,0)</f>
        <v>1</v>
      </c>
      <c r="M5" s="113">
        <f t="shared" ref="M5:M68" si="7">IF((H5+I5+J5+K5+L5)&gt;=3,1,0)</f>
        <v>1</v>
      </c>
      <c r="T5" s="31" t="s">
        <v>997</v>
      </c>
      <c r="U5" s="31"/>
      <c r="V5" s="31"/>
      <c r="W5" s="31">
        <f>AVERAGE(H4:H194)</f>
        <v>0.7172774869109948</v>
      </c>
      <c r="X5" s="31">
        <f t="shared" ref="X5:Z5" si="8">AVERAGE(I4:I194)</f>
        <v>0.39790575916230364</v>
      </c>
      <c r="Y5" s="116">
        <f t="shared" si="8"/>
        <v>0.79581151832460728</v>
      </c>
      <c r="Z5" s="31">
        <f t="shared" si="8"/>
        <v>0.21465968586387435</v>
      </c>
    </row>
    <row r="6" spans="1:27" ht="15.75" thickBot="1">
      <c r="A6" s="105" t="s">
        <v>808</v>
      </c>
      <c r="B6" s="105">
        <v>10</v>
      </c>
      <c r="C6" s="105">
        <v>9</v>
      </c>
      <c r="D6" s="111">
        <v>10</v>
      </c>
      <c r="E6" s="105">
        <v>7.5</v>
      </c>
      <c r="F6" s="106">
        <v>36.5</v>
      </c>
      <c r="H6">
        <f t="shared" si="2"/>
        <v>1</v>
      </c>
      <c r="I6">
        <f t="shared" si="3"/>
        <v>1</v>
      </c>
      <c r="J6">
        <f t="shared" si="4"/>
        <v>1</v>
      </c>
      <c r="K6">
        <f t="shared" si="5"/>
        <v>1</v>
      </c>
      <c r="L6">
        <f t="shared" si="6"/>
        <v>1</v>
      </c>
      <c r="M6" s="113">
        <f t="shared" si="7"/>
        <v>1</v>
      </c>
    </row>
    <row r="7" spans="1:27" ht="15.75" thickBot="1">
      <c r="A7" s="105" t="s">
        <v>809</v>
      </c>
      <c r="B7" s="105">
        <v>9.5</v>
      </c>
      <c r="C7" s="105">
        <v>9</v>
      </c>
      <c r="D7" s="111">
        <v>10</v>
      </c>
      <c r="E7" s="105">
        <v>8</v>
      </c>
      <c r="F7" s="106">
        <v>36.5</v>
      </c>
      <c r="H7">
        <f t="shared" si="2"/>
        <v>1</v>
      </c>
      <c r="I7">
        <f t="shared" si="3"/>
        <v>1</v>
      </c>
      <c r="J7">
        <f t="shared" si="4"/>
        <v>1</v>
      </c>
      <c r="K7">
        <f t="shared" si="5"/>
        <v>1</v>
      </c>
      <c r="L7">
        <f t="shared" si="6"/>
        <v>1</v>
      </c>
      <c r="M7" s="113">
        <f t="shared" si="7"/>
        <v>1</v>
      </c>
      <c r="U7" s="286"/>
      <c r="V7" s="31"/>
      <c r="W7" s="31"/>
    </row>
    <row r="8" spans="1:27" ht="15.75" thickBot="1">
      <c r="A8" s="105" t="s">
        <v>810</v>
      </c>
      <c r="B8" s="105">
        <v>10</v>
      </c>
      <c r="C8" s="105">
        <v>8</v>
      </c>
      <c r="D8" s="111">
        <v>10</v>
      </c>
      <c r="E8" s="105">
        <v>8</v>
      </c>
      <c r="F8" s="106">
        <v>36</v>
      </c>
      <c r="H8">
        <f t="shared" si="2"/>
        <v>1</v>
      </c>
      <c r="I8">
        <f t="shared" si="3"/>
        <v>1</v>
      </c>
      <c r="J8">
        <f t="shared" si="4"/>
        <v>1</v>
      </c>
      <c r="K8">
        <f t="shared" si="5"/>
        <v>1</v>
      </c>
      <c r="L8">
        <f t="shared" si="6"/>
        <v>1</v>
      </c>
      <c r="M8" s="113">
        <f t="shared" si="7"/>
        <v>1</v>
      </c>
      <c r="U8" s="31"/>
      <c r="V8" s="31"/>
      <c r="W8" s="31"/>
    </row>
    <row r="9" spans="1:27" ht="15.75" thickBot="1">
      <c r="A9" s="105" t="s">
        <v>811</v>
      </c>
      <c r="B9" s="105">
        <v>10</v>
      </c>
      <c r="C9" s="105">
        <v>10</v>
      </c>
      <c r="D9" s="111">
        <v>7</v>
      </c>
      <c r="E9" s="105">
        <v>8</v>
      </c>
      <c r="F9" s="106">
        <v>35</v>
      </c>
      <c r="H9">
        <f t="shared" si="2"/>
        <v>1</v>
      </c>
      <c r="I9">
        <f t="shared" si="3"/>
        <v>1</v>
      </c>
      <c r="J9">
        <f t="shared" si="4"/>
        <v>1</v>
      </c>
      <c r="K9">
        <f t="shared" si="5"/>
        <v>1</v>
      </c>
      <c r="L9">
        <f t="shared" si="6"/>
        <v>1</v>
      </c>
      <c r="M9" s="113">
        <f t="shared" si="7"/>
        <v>1</v>
      </c>
      <c r="U9" s="31"/>
      <c r="V9" s="31"/>
      <c r="W9" s="31"/>
    </row>
    <row r="10" spans="1:27" ht="15.75" thickBot="1">
      <c r="A10" s="105" t="s">
        <v>812</v>
      </c>
      <c r="B10" s="105">
        <v>10</v>
      </c>
      <c r="C10" s="105">
        <v>8</v>
      </c>
      <c r="D10" s="111">
        <v>8</v>
      </c>
      <c r="E10" s="105">
        <v>8.5</v>
      </c>
      <c r="F10" s="106">
        <v>34.5</v>
      </c>
      <c r="H10">
        <f t="shared" si="2"/>
        <v>1</v>
      </c>
      <c r="I10">
        <f t="shared" si="3"/>
        <v>1</v>
      </c>
      <c r="J10">
        <f t="shared" si="4"/>
        <v>1</v>
      </c>
      <c r="K10">
        <f t="shared" si="5"/>
        <v>1</v>
      </c>
      <c r="L10">
        <f t="shared" si="6"/>
        <v>1</v>
      </c>
      <c r="M10" s="113">
        <f t="shared" si="7"/>
        <v>1</v>
      </c>
      <c r="U10" s="31"/>
      <c r="V10" s="31"/>
      <c r="W10" s="31"/>
    </row>
    <row r="11" spans="1:27" ht="15.75" thickBot="1">
      <c r="A11" s="105" t="s">
        <v>813</v>
      </c>
      <c r="B11" s="105">
        <v>9.5</v>
      </c>
      <c r="C11" s="105">
        <v>10</v>
      </c>
      <c r="D11" s="111">
        <v>9</v>
      </c>
      <c r="E11" s="105">
        <v>6</v>
      </c>
      <c r="F11" s="106">
        <v>34.5</v>
      </c>
      <c r="H11">
        <f t="shared" si="2"/>
        <v>1</v>
      </c>
      <c r="I11">
        <f t="shared" si="3"/>
        <v>1</v>
      </c>
      <c r="J11">
        <f t="shared" si="4"/>
        <v>1</v>
      </c>
      <c r="K11">
        <f t="shared" si="5"/>
        <v>1</v>
      </c>
      <c r="L11">
        <f t="shared" si="6"/>
        <v>1</v>
      </c>
      <c r="M11" s="113">
        <f t="shared" si="7"/>
        <v>1</v>
      </c>
      <c r="U11" s="286"/>
      <c r="V11" s="31"/>
      <c r="W11" s="31"/>
    </row>
    <row r="12" spans="1:27" ht="15.75" thickBot="1">
      <c r="A12" s="105" t="s">
        <v>814</v>
      </c>
      <c r="B12" s="105">
        <v>10</v>
      </c>
      <c r="C12" s="105">
        <v>10</v>
      </c>
      <c r="D12" s="111">
        <v>7</v>
      </c>
      <c r="E12" s="105">
        <v>7</v>
      </c>
      <c r="F12" s="106">
        <v>34</v>
      </c>
      <c r="H12">
        <f t="shared" si="2"/>
        <v>1</v>
      </c>
      <c r="I12">
        <f t="shared" si="3"/>
        <v>1</v>
      </c>
      <c r="J12">
        <f t="shared" si="4"/>
        <v>1</v>
      </c>
      <c r="K12">
        <f t="shared" si="5"/>
        <v>1</v>
      </c>
      <c r="L12">
        <f t="shared" si="6"/>
        <v>1</v>
      </c>
      <c r="M12" s="113">
        <f t="shared" si="7"/>
        <v>1</v>
      </c>
      <c r="U12" s="31"/>
      <c r="V12" s="31"/>
      <c r="W12" s="31"/>
    </row>
    <row r="13" spans="1:27" ht="15.75" thickBot="1">
      <c r="A13" s="105" t="s">
        <v>815</v>
      </c>
      <c r="B13" s="105">
        <v>10</v>
      </c>
      <c r="C13" s="105">
        <v>8.5</v>
      </c>
      <c r="D13" s="111">
        <v>7</v>
      </c>
      <c r="E13" s="105">
        <v>8</v>
      </c>
      <c r="F13" s="106">
        <v>33.5</v>
      </c>
      <c r="H13">
        <f t="shared" si="2"/>
        <v>1</v>
      </c>
      <c r="I13">
        <f t="shared" si="3"/>
        <v>1</v>
      </c>
      <c r="J13">
        <f t="shared" si="4"/>
        <v>1</v>
      </c>
      <c r="K13">
        <f t="shared" si="5"/>
        <v>1</v>
      </c>
      <c r="L13">
        <f t="shared" si="6"/>
        <v>1</v>
      </c>
      <c r="M13" s="113">
        <f t="shared" si="7"/>
        <v>1</v>
      </c>
      <c r="U13" s="31"/>
      <c r="V13" s="31"/>
      <c r="W13" s="31"/>
    </row>
    <row r="14" spans="1:27" ht="15.75" thickBot="1">
      <c r="A14" s="105" t="s">
        <v>816</v>
      </c>
      <c r="B14" s="105">
        <v>10</v>
      </c>
      <c r="C14" s="105">
        <v>5</v>
      </c>
      <c r="D14" s="111">
        <v>10</v>
      </c>
      <c r="E14" s="105">
        <v>8.5</v>
      </c>
      <c r="F14" s="106">
        <v>33.5</v>
      </c>
      <c r="H14">
        <f t="shared" si="2"/>
        <v>1</v>
      </c>
      <c r="I14">
        <f t="shared" si="3"/>
        <v>1</v>
      </c>
      <c r="J14">
        <f t="shared" si="4"/>
        <v>1</v>
      </c>
      <c r="K14">
        <f t="shared" si="5"/>
        <v>1</v>
      </c>
      <c r="L14">
        <f t="shared" si="6"/>
        <v>1</v>
      </c>
      <c r="M14" s="113">
        <f t="shared" si="7"/>
        <v>1</v>
      </c>
      <c r="U14" s="31"/>
      <c r="V14" s="31"/>
      <c r="W14" s="31"/>
    </row>
    <row r="15" spans="1:27" ht="15.75" thickBot="1">
      <c r="A15" s="105" t="s">
        <v>817</v>
      </c>
      <c r="B15" s="105">
        <v>7</v>
      </c>
      <c r="C15" s="105">
        <v>9.5</v>
      </c>
      <c r="D15" s="111">
        <v>9</v>
      </c>
      <c r="E15" s="105">
        <v>8</v>
      </c>
      <c r="F15" s="106">
        <v>33.5</v>
      </c>
      <c r="H15">
        <f t="shared" si="2"/>
        <v>1</v>
      </c>
      <c r="I15">
        <f t="shared" si="3"/>
        <v>1</v>
      </c>
      <c r="J15">
        <f t="shared" si="4"/>
        <v>1</v>
      </c>
      <c r="K15">
        <f t="shared" si="5"/>
        <v>1</v>
      </c>
      <c r="L15">
        <f t="shared" si="6"/>
        <v>1</v>
      </c>
      <c r="M15" s="113">
        <f t="shared" si="7"/>
        <v>1</v>
      </c>
      <c r="U15" s="286" t="s">
        <v>42</v>
      </c>
      <c r="V15" s="31" t="s">
        <v>1080</v>
      </c>
      <c r="W15" s="31" t="s">
        <v>1081</v>
      </c>
    </row>
    <row r="16" spans="1:27" ht="15.75" thickBot="1">
      <c r="A16" s="105" t="s">
        <v>818</v>
      </c>
      <c r="B16" s="105">
        <v>6</v>
      </c>
      <c r="C16" s="105">
        <v>10</v>
      </c>
      <c r="D16" s="111">
        <v>7</v>
      </c>
      <c r="E16" s="105">
        <v>10</v>
      </c>
      <c r="F16" s="106">
        <v>33</v>
      </c>
      <c r="H16">
        <f t="shared" si="2"/>
        <v>1</v>
      </c>
      <c r="I16">
        <f t="shared" si="3"/>
        <v>1</v>
      </c>
      <c r="J16">
        <f t="shared" si="4"/>
        <v>1</v>
      </c>
      <c r="K16">
        <f t="shared" si="5"/>
        <v>1</v>
      </c>
      <c r="L16">
        <f t="shared" si="6"/>
        <v>1</v>
      </c>
      <c r="M16" s="113">
        <f t="shared" si="7"/>
        <v>1</v>
      </c>
      <c r="U16" s="31" t="s">
        <v>1078</v>
      </c>
      <c r="V16" s="31">
        <f>COUNTIFS(J4:J194,"=1",M4:M194,"=1")</f>
        <v>127</v>
      </c>
      <c r="W16" s="31">
        <f>COUNTIFS(J4:J194,"=0",M4:M194,"=1")</f>
        <v>2</v>
      </c>
      <c r="Y16" s="31">
        <f>COS(RADIANS(180*(SQRT(W16*V17)/(SQRT(W16*V17)+SQRT(V16*W17)))))</f>
        <v>0.95716119869548921</v>
      </c>
    </row>
    <row r="17" spans="1:23" ht="15.75" thickBot="1">
      <c r="A17" s="105" t="s">
        <v>819</v>
      </c>
      <c r="B17" s="105">
        <v>10</v>
      </c>
      <c r="C17" s="105">
        <v>10</v>
      </c>
      <c r="D17" s="111">
        <v>10</v>
      </c>
      <c r="E17" s="105">
        <v>3</v>
      </c>
      <c r="F17" s="106">
        <v>33</v>
      </c>
      <c r="H17">
        <f t="shared" si="2"/>
        <v>1</v>
      </c>
      <c r="I17">
        <f t="shared" si="3"/>
        <v>1</v>
      </c>
      <c r="J17">
        <f t="shared" si="4"/>
        <v>1</v>
      </c>
      <c r="K17">
        <f t="shared" si="5"/>
        <v>0</v>
      </c>
      <c r="L17">
        <f t="shared" si="6"/>
        <v>1</v>
      </c>
      <c r="M17" s="113">
        <f t="shared" si="7"/>
        <v>1</v>
      </c>
      <c r="U17" s="31" t="s">
        <v>1079</v>
      </c>
      <c r="V17" s="31">
        <f>COUNTIFS(J4:J194,"=1",M4:M194,"=0")</f>
        <v>25</v>
      </c>
      <c r="W17" s="31">
        <f>COUNTIFS(J4:J194,"=0",M4:M194,"=0")</f>
        <v>37</v>
      </c>
    </row>
    <row r="18" spans="1:23" ht="15.75" thickBot="1">
      <c r="A18" s="105" t="s">
        <v>820</v>
      </c>
      <c r="B18" s="105">
        <v>10</v>
      </c>
      <c r="C18" s="105">
        <v>9.5</v>
      </c>
      <c r="D18" s="111">
        <v>7</v>
      </c>
      <c r="E18" s="105">
        <v>6.5</v>
      </c>
      <c r="F18" s="106">
        <v>33</v>
      </c>
      <c r="H18">
        <f t="shared" si="2"/>
        <v>1</v>
      </c>
      <c r="I18">
        <f t="shared" si="3"/>
        <v>1</v>
      </c>
      <c r="J18">
        <f t="shared" si="4"/>
        <v>1</v>
      </c>
      <c r="K18">
        <f t="shared" si="5"/>
        <v>1</v>
      </c>
      <c r="L18">
        <f t="shared" si="6"/>
        <v>1</v>
      </c>
      <c r="M18" s="113">
        <f t="shared" si="7"/>
        <v>1</v>
      </c>
      <c r="U18" s="31"/>
      <c r="V18" s="31"/>
      <c r="W18" s="31"/>
    </row>
    <row r="19" spans="1:23" ht="15.75" thickBot="1">
      <c r="A19" s="105" t="s">
        <v>821</v>
      </c>
      <c r="B19" s="105">
        <v>9</v>
      </c>
      <c r="C19" s="105">
        <v>9</v>
      </c>
      <c r="D19" s="111">
        <v>7</v>
      </c>
      <c r="E19" s="105">
        <v>7</v>
      </c>
      <c r="F19" s="106">
        <v>32</v>
      </c>
      <c r="H19">
        <f t="shared" si="2"/>
        <v>1</v>
      </c>
      <c r="I19">
        <f t="shared" si="3"/>
        <v>1</v>
      </c>
      <c r="J19">
        <f t="shared" si="4"/>
        <v>1</v>
      </c>
      <c r="K19">
        <f t="shared" si="5"/>
        <v>1</v>
      </c>
      <c r="L19">
        <f t="shared" si="6"/>
        <v>1</v>
      </c>
      <c r="M19" s="113">
        <f t="shared" si="7"/>
        <v>1</v>
      </c>
      <c r="U19" s="286"/>
      <c r="V19" s="31"/>
      <c r="W19" s="31"/>
    </row>
    <row r="20" spans="1:23" ht="15.75" thickBot="1">
      <c r="A20" s="105" t="s">
        <v>822</v>
      </c>
      <c r="B20" s="105">
        <v>8</v>
      </c>
      <c r="C20" s="105">
        <v>10</v>
      </c>
      <c r="D20" s="111">
        <v>7</v>
      </c>
      <c r="E20" s="105">
        <v>7</v>
      </c>
      <c r="F20" s="106">
        <v>32</v>
      </c>
      <c r="H20">
        <f t="shared" si="2"/>
        <v>1</v>
      </c>
      <c r="I20">
        <f t="shared" si="3"/>
        <v>1</v>
      </c>
      <c r="J20">
        <f t="shared" si="4"/>
        <v>1</v>
      </c>
      <c r="K20">
        <f t="shared" si="5"/>
        <v>1</v>
      </c>
      <c r="L20">
        <f t="shared" si="6"/>
        <v>1</v>
      </c>
      <c r="M20" s="113">
        <f t="shared" si="7"/>
        <v>1</v>
      </c>
      <c r="U20" s="31"/>
      <c r="V20" s="31"/>
      <c r="W20" s="31"/>
    </row>
    <row r="21" spans="1:23" ht="15.75" thickBot="1">
      <c r="A21" s="105" t="s">
        <v>823</v>
      </c>
      <c r="B21" s="105">
        <v>9</v>
      </c>
      <c r="C21" s="105">
        <v>9</v>
      </c>
      <c r="D21" s="111">
        <v>6</v>
      </c>
      <c r="E21" s="105">
        <v>7.5</v>
      </c>
      <c r="F21" s="106">
        <v>31.5</v>
      </c>
      <c r="H21">
        <f t="shared" si="2"/>
        <v>1</v>
      </c>
      <c r="I21">
        <f t="shared" si="3"/>
        <v>1</v>
      </c>
      <c r="J21">
        <f t="shared" si="4"/>
        <v>1</v>
      </c>
      <c r="K21">
        <f t="shared" si="5"/>
        <v>1</v>
      </c>
      <c r="L21">
        <f t="shared" si="6"/>
        <v>1</v>
      </c>
      <c r="M21" s="113">
        <f t="shared" si="7"/>
        <v>1</v>
      </c>
      <c r="U21" s="31"/>
      <c r="V21" s="31"/>
      <c r="W21" s="31"/>
    </row>
    <row r="22" spans="1:23" ht="15.75" thickBot="1">
      <c r="A22" s="105" t="s">
        <v>824</v>
      </c>
      <c r="B22" s="105">
        <v>8</v>
      </c>
      <c r="C22" s="105">
        <v>9.5</v>
      </c>
      <c r="D22" s="111">
        <v>9</v>
      </c>
      <c r="E22" s="105">
        <v>5</v>
      </c>
      <c r="F22" s="106">
        <v>31.5</v>
      </c>
      <c r="H22">
        <f t="shared" si="2"/>
        <v>1</v>
      </c>
      <c r="I22">
        <f t="shared" si="3"/>
        <v>1</v>
      </c>
      <c r="J22">
        <f t="shared" si="4"/>
        <v>1</v>
      </c>
      <c r="K22">
        <f t="shared" si="5"/>
        <v>1</v>
      </c>
      <c r="L22">
        <f t="shared" si="6"/>
        <v>1</v>
      </c>
      <c r="M22" s="113">
        <f t="shared" si="7"/>
        <v>1</v>
      </c>
    </row>
    <row r="23" spans="1:23" ht="15.75" thickBot="1">
      <c r="A23" s="105" t="s">
        <v>825</v>
      </c>
      <c r="B23" s="105">
        <v>6</v>
      </c>
      <c r="C23" s="105">
        <v>6</v>
      </c>
      <c r="D23" s="111">
        <v>10</v>
      </c>
      <c r="E23" s="105">
        <v>9</v>
      </c>
      <c r="F23" s="106">
        <v>31</v>
      </c>
      <c r="H23">
        <f t="shared" si="2"/>
        <v>1</v>
      </c>
      <c r="I23">
        <f t="shared" si="3"/>
        <v>1</v>
      </c>
      <c r="J23">
        <f t="shared" si="4"/>
        <v>1</v>
      </c>
      <c r="K23">
        <f t="shared" si="5"/>
        <v>1</v>
      </c>
      <c r="L23">
        <f t="shared" si="6"/>
        <v>1</v>
      </c>
      <c r="M23" s="113">
        <f t="shared" si="7"/>
        <v>1</v>
      </c>
      <c r="V23" t="s">
        <v>1087</v>
      </c>
    </row>
    <row r="24" spans="1:23" ht="15.75" thickBot="1">
      <c r="A24" s="105" t="s">
        <v>826</v>
      </c>
      <c r="B24" s="105">
        <v>8.5</v>
      </c>
      <c r="C24" s="105">
        <v>8</v>
      </c>
      <c r="D24" s="111">
        <v>7</v>
      </c>
      <c r="E24" s="105">
        <v>7.5</v>
      </c>
      <c r="F24" s="106">
        <v>31</v>
      </c>
      <c r="H24">
        <f t="shared" si="2"/>
        <v>1</v>
      </c>
      <c r="I24">
        <f t="shared" si="3"/>
        <v>1</v>
      </c>
      <c r="J24">
        <f t="shared" si="4"/>
        <v>1</v>
      </c>
      <c r="K24">
        <f t="shared" si="5"/>
        <v>1</v>
      </c>
      <c r="L24">
        <f t="shared" si="6"/>
        <v>1</v>
      </c>
      <c r="M24" s="113">
        <f t="shared" si="7"/>
        <v>1</v>
      </c>
      <c r="W24" s="31" t="s">
        <v>42</v>
      </c>
    </row>
    <row r="25" spans="1:23" ht="15.75" thickBot="1">
      <c r="A25" s="105" t="s">
        <v>827</v>
      </c>
      <c r="B25" s="105">
        <v>6</v>
      </c>
      <c r="C25" s="105">
        <v>9.5</v>
      </c>
      <c r="D25" s="111">
        <v>10</v>
      </c>
      <c r="E25" s="105">
        <v>5</v>
      </c>
      <c r="F25" s="106">
        <v>30.5</v>
      </c>
      <c r="H25">
        <f t="shared" si="2"/>
        <v>1</v>
      </c>
      <c r="I25">
        <f t="shared" si="3"/>
        <v>1</v>
      </c>
      <c r="J25">
        <f t="shared" si="4"/>
        <v>1</v>
      </c>
      <c r="K25">
        <f t="shared" si="5"/>
        <v>1</v>
      </c>
      <c r="L25">
        <f t="shared" si="6"/>
        <v>1</v>
      </c>
      <c r="M25" s="113">
        <f t="shared" si="7"/>
        <v>1</v>
      </c>
      <c r="W25" s="31">
        <f>COUNTIF(E:E,"=0")/193</f>
        <v>0.32124352331606215</v>
      </c>
    </row>
    <row r="26" spans="1:23" ht="15.75" thickBot="1">
      <c r="A26" s="105" t="s">
        <v>828</v>
      </c>
      <c r="B26" s="105">
        <v>8</v>
      </c>
      <c r="C26" s="105">
        <v>8.5</v>
      </c>
      <c r="D26" s="111">
        <v>7.5</v>
      </c>
      <c r="E26" s="105">
        <v>6.5</v>
      </c>
      <c r="F26" s="106">
        <v>30.5</v>
      </c>
      <c r="H26">
        <f t="shared" si="2"/>
        <v>1</v>
      </c>
      <c r="I26">
        <f t="shared" si="3"/>
        <v>1</v>
      </c>
      <c r="J26">
        <f t="shared" si="4"/>
        <v>1</v>
      </c>
      <c r="K26">
        <f t="shared" si="5"/>
        <v>1</v>
      </c>
      <c r="L26">
        <f t="shared" si="6"/>
        <v>1</v>
      </c>
      <c r="M26" s="113">
        <f t="shared" si="7"/>
        <v>1</v>
      </c>
      <c r="S26" s="31" t="s">
        <v>1094</v>
      </c>
      <c r="T26" s="31"/>
    </row>
    <row r="27" spans="1:23" ht="15.75" thickBot="1">
      <c r="A27" s="105" t="s">
        <v>829</v>
      </c>
      <c r="B27" s="105">
        <v>9</v>
      </c>
      <c r="C27" s="105">
        <v>8</v>
      </c>
      <c r="D27" s="111">
        <v>5.5</v>
      </c>
      <c r="E27" s="105">
        <v>8</v>
      </c>
      <c r="F27" s="106">
        <v>30.5</v>
      </c>
      <c r="H27">
        <f t="shared" si="2"/>
        <v>1</v>
      </c>
      <c r="I27">
        <f t="shared" si="3"/>
        <v>1</v>
      </c>
      <c r="J27">
        <f t="shared" si="4"/>
        <v>1</v>
      </c>
      <c r="K27">
        <f t="shared" si="5"/>
        <v>1</v>
      </c>
      <c r="L27">
        <f t="shared" si="6"/>
        <v>1</v>
      </c>
      <c r="M27" s="113">
        <f t="shared" si="7"/>
        <v>1</v>
      </c>
      <c r="S27" s="31"/>
      <c r="T27" s="31">
        <f>0.75*(1-((DEVSQ(B:B)+DEVSQ(C:C)+DEVSQ(D:D)+DEVSQ(E:E))/DEVSQ(F:F)))</f>
        <v>0.38524509242354732</v>
      </c>
    </row>
    <row r="28" spans="1:23" ht="15.75" thickBot="1">
      <c r="A28" s="105" t="s">
        <v>830</v>
      </c>
      <c r="B28" s="105">
        <v>10</v>
      </c>
      <c r="C28" s="105">
        <v>8</v>
      </c>
      <c r="D28" s="111">
        <v>8</v>
      </c>
      <c r="E28" s="105">
        <v>4</v>
      </c>
      <c r="F28" s="106">
        <v>30</v>
      </c>
      <c r="H28">
        <f t="shared" si="2"/>
        <v>1</v>
      </c>
      <c r="I28">
        <f t="shared" si="3"/>
        <v>1</v>
      </c>
      <c r="J28">
        <f t="shared" si="4"/>
        <v>1</v>
      </c>
      <c r="K28">
        <f t="shared" si="5"/>
        <v>0</v>
      </c>
      <c r="L28">
        <f t="shared" si="6"/>
        <v>1</v>
      </c>
      <c r="M28" s="113">
        <f t="shared" si="7"/>
        <v>1</v>
      </c>
    </row>
    <row r="29" spans="1:23" ht="15.75" thickBot="1">
      <c r="A29" s="105" t="s">
        <v>831</v>
      </c>
      <c r="B29" s="105">
        <v>10</v>
      </c>
      <c r="C29" s="105">
        <v>9</v>
      </c>
      <c r="D29" s="111">
        <v>6</v>
      </c>
      <c r="E29" s="105">
        <v>5</v>
      </c>
      <c r="F29" s="106">
        <v>30</v>
      </c>
      <c r="H29">
        <f t="shared" si="2"/>
        <v>1</v>
      </c>
      <c r="I29">
        <f t="shared" si="3"/>
        <v>1</v>
      </c>
      <c r="J29">
        <f t="shared" si="4"/>
        <v>1</v>
      </c>
      <c r="K29">
        <f t="shared" si="5"/>
        <v>1</v>
      </c>
      <c r="L29">
        <f t="shared" si="6"/>
        <v>1</v>
      </c>
      <c r="M29" s="113">
        <f t="shared" si="7"/>
        <v>1</v>
      </c>
    </row>
    <row r="30" spans="1:23" ht="15.75" thickBot="1">
      <c r="A30" s="105" t="s">
        <v>832</v>
      </c>
      <c r="B30" s="105">
        <v>7</v>
      </c>
      <c r="C30" s="105">
        <v>10</v>
      </c>
      <c r="D30" s="111">
        <v>9</v>
      </c>
      <c r="E30" s="105">
        <v>3.5</v>
      </c>
      <c r="F30" s="106">
        <v>29.5</v>
      </c>
      <c r="H30">
        <f t="shared" si="2"/>
        <v>1</v>
      </c>
      <c r="I30">
        <f t="shared" si="3"/>
        <v>1</v>
      </c>
      <c r="J30">
        <f t="shared" si="4"/>
        <v>1</v>
      </c>
      <c r="K30">
        <f t="shared" si="5"/>
        <v>0</v>
      </c>
      <c r="L30">
        <f t="shared" si="6"/>
        <v>1</v>
      </c>
      <c r="M30" s="113">
        <f t="shared" si="7"/>
        <v>1</v>
      </c>
    </row>
    <row r="31" spans="1:23" ht="15.75" thickBot="1">
      <c r="A31" s="105" t="s">
        <v>833</v>
      </c>
      <c r="B31" s="105">
        <v>9</v>
      </c>
      <c r="C31" s="105">
        <v>7</v>
      </c>
      <c r="D31" s="111">
        <v>7</v>
      </c>
      <c r="E31" s="105">
        <v>6.5</v>
      </c>
      <c r="F31" s="106">
        <v>29.5</v>
      </c>
      <c r="H31">
        <f t="shared" si="2"/>
        <v>1</v>
      </c>
      <c r="I31">
        <f t="shared" si="3"/>
        <v>1</v>
      </c>
      <c r="J31">
        <f t="shared" si="4"/>
        <v>1</v>
      </c>
      <c r="K31">
        <f t="shared" si="5"/>
        <v>1</v>
      </c>
      <c r="L31">
        <f t="shared" si="6"/>
        <v>1</v>
      </c>
      <c r="M31" s="113">
        <f t="shared" si="7"/>
        <v>1</v>
      </c>
    </row>
    <row r="32" spans="1:23" ht="15.75" thickBot="1">
      <c r="A32" s="105" t="s">
        <v>834</v>
      </c>
      <c r="B32" s="105">
        <v>8</v>
      </c>
      <c r="C32" s="105">
        <v>8</v>
      </c>
      <c r="D32" s="111">
        <v>9</v>
      </c>
      <c r="E32" s="105">
        <v>4</v>
      </c>
      <c r="F32" s="106">
        <v>29</v>
      </c>
      <c r="H32">
        <f t="shared" si="2"/>
        <v>1</v>
      </c>
      <c r="I32">
        <f t="shared" si="3"/>
        <v>1</v>
      </c>
      <c r="J32">
        <f t="shared" si="4"/>
        <v>1</v>
      </c>
      <c r="K32">
        <f t="shared" si="5"/>
        <v>0</v>
      </c>
      <c r="L32">
        <f t="shared" si="6"/>
        <v>1</v>
      </c>
      <c r="M32" s="113">
        <f t="shared" si="7"/>
        <v>1</v>
      </c>
    </row>
    <row r="33" spans="1:13" ht="15.75" thickBot="1">
      <c r="A33" s="105" t="s">
        <v>835</v>
      </c>
      <c r="B33" s="105">
        <v>10</v>
      </c>
      <c r="C33" s="105">
        <v>10</v>
      </c>
      <c r="D33" s="111">
        <v>9</v>
      </c>
      <c r="E33" s="105">
        <v>0</v>
      </c>
      <c r="F33" s="106">
        <v>29</v>
      </c>
      <c r="H33">
        <f t="shared" si="2"/>
        <v>1</v>
      </c>
      <c r="I33">
        <f t="shared" si="3"/>
        <v>1</v>
      </c>
      <c r="J33">
        <f t="shared" si="4"/>
        <v>1</v>
      </c>
      <c r="K33">
        <f t="shared" si="5"/>
        <v>0</v>
      </c>
      <c r="L33">
        <f t="shared" si="6"/>
        <v>1</v>
      </c>
      <c r="M33" s="113">
        <f t="shared" si="7"/>
        <v>1</v>
      </c>
    </row>
    <row r="34" spans="1:13" ht="15.75" thickBot="1">
      <c r="A34" s="105" t="s">
        <v>836</v>
      </c>
      <c r="B34" s="105">
        <v>10</v>
      </c>
      <c r="C34" s="105">
        <v>9</v>
      </c>
      <c r="D34" s="111">
        <v>7</v>
      </c>
      <c r="E34" s="105">
        <v>3</v>
      </c>
      <c r="F34" s="106">
        <v>29</v>
      </c>
      <c r="H34">
        <f t="shared" si="2"/>
        <v>1</v>
      </c>
      <c r="I34">
        <f t="shared" si="3"/>
        <v>1</v>
      </c>
      <c r="J34">
        <f t="shared" si="4"/>
        <v>1</v>
      </c>
      <c r="K34">
        <f t="shared" si="5"/>
        <v>0</v>
      </c>
      <c r="L34">
        <f t="shared" si="6"/>
        <v>1</v>
      </c>
      <c r="M34" s="113">
        <f t="shared" si="7"/>
        <v>1</v>
      </c>
    </row>
    <row r="35" spans="1:13" ht="15.75" thickBot="1">
      <c r="A35" s="105" t="s">
        <v>837</v>
      </c>
      <c r="B35" s="105">
        <v>10</v>
      </c>
      <c r="C35" s="105">
        <v>6</v>
      </c>
      <c r="D35" s="111">
        <v>7</v>
      </c>
      <c r="E35" s="105">
        <v>6</v>
      </c>
      <c r="F35" s="106">
        <v>29</v>
      </c>
      <c r="H35">
        <f t="shared" si="2"/>
        <v>1</v>
      </c>
      <c r="I35">
        <f t="shared" si="3"/>
        <v>1</v>
      </c>
      <c r="J35">
        <f t="shared" si="4"/>
        <v>1</v>
      </c>
      <c r="K35">
        <f t="shared" si="5"/>
        <v>1</v>
      </c>
      <c r="L35">
        <f t="shared" si="6"/>
        <v>1</v>
      </c>
      <c r="M35" s="113">
        <f t="shared" si="7"/>
        <v>1</v>
      </c>
    </row>
    <row r="36" spans="1:13" ht="15.75" thickBot="1">
      <c r="A36" s="105" t="s">
        <v>838</v>
      </c>
      <c r="B36" s="105">
        <v>7</v>
      </c>
      <c r="C36" s="105">
        <v>9</v>
      </c>
      <c r="D36" s="111">
        <v>10</v>
      </c>
      <c r="E36" s="105">
        <v>2.5</v>
      </c>
      <c r="F36" s="106">
        <v>28.5</v>
      </c>
      <c r="H36">
        <f t="shared" si="2"/>
        <v>1</v>
      </c>
      <c r="I36">
        <f t="shared" si="3"/>
        <v>1</v>
      </c>
      <c r="J36">
        <f t="shared" si="4"/>
        <v>1</v>
      </c>
      <c r="K36">
        <f t="shared" si="5"/>
        <v>0</v>
      </c>
      <c r="L36">
        <f t="shared" si="6"/>
        <v>1</v>
      </c>
      <c r="M36" s="113">
        <f t="shared" si="7"/>
        <v>1</v>
      </c>
    </row>
    <row r="37" spans="1:13" ht="15.75" thickBot="1">
      <c r="A37" s="105" t="s">
        <v>839</v>
      </c>
      <c r="B37" s="105">
        <v>10</v>
      </c>
      <c r="C37" s="105">
        <v>6</v>
      </c>
      <c r="D37" s="111">
        <v>8</v>
      </c>
      <c r="E37" s="105">
        <v>4.5</v>
      </c>
      <c r="F37" s="106">
        <v>28.5</v>
      </c>
      <c r="H37">
        <f t="shared" si="2"/>
        <v>1</v>
      </c>
      <c r="I37">
        <f t="shared" si="3"/>
        <v>1</v>
      </c>
      <c r="J37">
        <f t="shared" si="4"/>
        <v>1</v>
      </c>
      <c r="K37">
        <f t="shared" si="5"/>
        <v>0</v>
      </c>
      <c r="L37">
        <f t="shared" si="6"/>
        <v>1</v>
      </c>
      <c r="M37" s="113">
        <f t="shared" si="7"/>
        <v>1</v>
      </c>
    </row>
    <row r="38" spans="1:13" ht="15.75" thickBot="1">
      <c r="A38" s="105" t="s">
        <v>840</v>
      </c>
      <c r="B38" s="105">
        <v>10</v>
      </c>
      <c r="C38" s="105">
        <v>6</v>
      </c>
      <c r="D38" s="111">
        <v>7</v>
      </c>
      <c r="E38" s="105">
        <v>5.5</v>
      </c>
      <c r="F38" s="106">
        <v>28.5</v>
      </c>
      <c r="H38">
        <f t="shared" si="2"/>
        <v>1</v>
      </c>
      <c r="I38">
        <f t="shared" si="3"/>
        <v>1</v>
      </c>
      <c r="J38">
        <f t="shared" si="4"/>
        <v>1</v>
      </c>
      <c r="K38">
        <f t="shared" si="5"/>
        <v>1</v>
      </c>
      <c r="L38">
        <f t="shared" si="6"/>
        <v>1</v>
      </c>
      <c r="M38" s="113">
        <f t="shared" si="7"/>
        <v>1</v>
      </c>
    </row>
    <row r="39" spans="1:13" ht="15.75" thickBot="1">
      <c r="A39" s="105" t="s">
        <v>841</v>
      </c>
      <c r="B39" s="105">
        <v>7.5</v>
      </c>
      <c r="C39" s="105">
        <v>7</v>
      </c>
      <c r="D39" s="111">
        <v>10</v>
      </c>
      <c r="E39" s="105">
        <v>4</v>
      </c>
      <c r="F39" s="106">
        <v>28.5</v>
      </c>
      <c r="H39">
        <f t="shared" si="2"/>
        <v>1</v>
      </c>
      <c r="I39">
        <f t="shared" si="3"/>
        <v>1</v>
      </c>
      <c r="J39">
        <f t="shared" si="4"/>
        <v>1</v>
      </c>
      <c r="K39">
        <f t="shared" si="5"/>
        <v>0</v>
      </c>
      <c r="L39">
        <f t="shared" si="6"/>
        <v>1</v>
      </c>
      <c r="M39" s="113">
        <f t="shared" si="7"/>
        <v>1</v>
      </c>
    </row>
    <row r="40" spans="1:13" ht="15.75" thickBot="1">
      <c r="A40" s="105" t="s">
        <v>842</v>
      </c>
      <c r="B40" s="105">
        <v>9</v>
      </c>
      <c r="C40" s="105">
        <v>8</v>
      </c>
      <c r="D40" s="111">
        <v>6</v>
      </c>
      <c r="E40" s="105">
        <v>5</v>
      </c>
      <c r="F40" s="106">
        <v>28</v>
      </c>
      <c r="H40">
        <f t="shared" si="2"/>
        <v>1</v>
      </c>
      <c r="I40">
        <f t="shared" si="3"/>
        <v>1</v>
      </c>
      <c r="J40">
        <f t="shared" si="4"/>
        <v>1</v>
      </c>
      <c r="K40">
        <f t="shared" si="5"/>
        <v>1</v>
      </c>
      <c r="L40">
        <f t="shared" si="6"/>
        <v>1</v>
      </c>
      <c r="M40" s="113">
        <f t="shared" si="7"/>
        <v>1</v>
      </c>
    </row>
    <row r="41" spans="1:13" ht="15.75" thickBot="1">
      <c r="A41" s="105" t="s">
        <v>843</v>
      </c>
      <c r="B41" s="105">
        <v>10</v>
      </c>
      <c r="C41" s="105">
        <v>10</v>
      </c>
      <c r="D41" s="111">
        <v>6</v>
      </c>
      <c r="E41" s="105">
        <v>2</v>
      </c>
      <c r="F41" s="106">
        <v>28</v>
      </c>
      <c r="H41">
        <f t="shared" si="2"/>
        <v>1</v>
      </c>
      <c r="I41">
        <f t="shared" si="3"/>
        <v>1</v>
      </c>
      <c r="J41">
        <f t="shared" si="4"/>
        <v>1</v>
      </c>
      <c r="K41">
        <f t="shared" si="5"/>
        <v>0</v>
      </c>
      <c r="L41">
        <f t="shared" si="6"/>
        <v>1</v>
      </c>
      <c r="M41" s="113">
        <f t="shared" si="7"/>
        <v>1</v>
      </c>
    </row>
    <row r="42" spans="1:13" ht="15.75" thickBot="1">
      <c r="A42" s="105" t="s">
        <v>844</v>
      </c>
      <c r="B42" s="105">
        <v>5</v>
      </c>
      <c r="C42" s="105">
        <v>7</v>
      </c>
      <c r="D42" s="111">
        <v>10</v>
      </c>
      <c r="E42" s="105">
        <v>5.5</v>
      </c>
      <c r="F42" s="106">
        <v>27.5</v>
      </c>
      <c r="H42">
        <f t="shared" si="2"/>
        <v>1</v>
      </c>
      <c r="I42">
        <f t="shared" si="3"/>
        <v>1</v>
      </c>
      <c r="J42">
        <f t="shared" si="4"/>
        <v>1</v>
      </c>
      <c r="K42">
        <f t="shared" si="5"/>
        <v>1</v>
      </c>
      <c r="L42">
        <f t="shared" si="6"/>
        <v>1</v>
      </c>
      <c r="M42" s="113">
        <f t="shared" si="7"/>
        <v>1</v>
      </c>
    </row>
    <row r="43" spans="1:13" ht="15.75" thickBot="1">
      <c r="A43" s="105" t="s">
        <v>845</v>
      </c>
      <c r="B43" s="105">
        <v>8</v>
      </c>
      <c r="C43" s="105">
        <v>10</v>
      </c>
      <c r="D43" s="111">
        <v>5</v>
      </c>
      <c r="E43" s="105">
        <v>4.5</v>
      </c>
      <c r="F43" s="106">
        <v>27.5</v>
      </c>
      <c r="H43">
        <f t="shared" si="2"/>
        <v>1</v>
      </c>
      <c r="I43">
        <f t="shared" si="3"/>
        <v>1</v>
      </c>
      <c r="J43">
        <f t="shared" si="4"/>
        <v>1</v>
      </c>
      <c r="K43">
        <f t="shared" si="5"/>
        <v>0</v>
      </c>
      <c r="L43">
        <f t="shared" si="6"/>
        <v>1</v>
      </c>
      <c r="M43" s="113">
        <f t="shared" si="7"/>
        <v>1</v>
      </c>
    </row>
    <row r="44" spans="1:13" ht="15.75" thickBot="1">
      <c r="A44" s="105" t="s">
        <v>846</v>
      </c>
      <c r="B44" s="105">
        <v>10</v>
      </c>
      <c r="C44" s="105">
        <v>5</v>
      </c>
      <c r="D44" s="111">
        <v>7</v>
      </c>
      <c r="E44" s="105">
        <v>5</v>
      </c>
      <c r="F44" s="106">
        <v>27</v>
      </c>
      <c r="H44">
        <f t="shared" si="2"/>
        <v>1</v>
      </c>
      <c r="I44">
        <f t="shared" si="3"/>
        <v>1</v>
      </c>
      <c r="J44">
        <f t="shared" si="4"/>
        <v>1</v>
      </c>
      <c r="K44">
        <f t="shared" si="5"/>
        <v>1</v>
      </c>
      <c r="L44">
        <f t="shared" si="6"/>
        <v>1</v>
      </c>
      <c r="M44" s="113">
        <f t="shared" si="7"/>
        <v>1</v>
      </c>
    </row>
    <row r="45" spans="1:13" ht="15.75" thickBot="1">
      <c r="A45" s="105" t="s">
        <v>847</v>
      </c>
      <c r="B45" s="105">
        <v>9</v>
      </c>
      <c r="C45" s="105">
        <v>8</v>
      </c>
      <c r="D45" s="111">
        <v>6</v>
      </c>
      <c r="E45" s="105">
        <v>3.5</v>
      </c>
      <c r="F45" s="106">
        <v>26.5</v>
      </c>
      <c r="H45">
        <f t="shared" si="2"/>
        <v>1</v>
      </c>
      <c r="I45">
        <f t="shared" si="3"/>
        <v>1</v>
      </c>
      <c r="J45">
        <f t="shared" si="4"/>
        <v>1</v>
      </c>
      <c r="K45">
        <f t="shared" si="5"/>
        <v>0</v>
      </c>
      <c r="L45">
        <f t="shared" si="6"/>
        <v>1</v>
      </c>
      <c r="M45" s="113">
        <f t="shared" si="7"/>
        <v>1</v>
      </c>
    </row>
    <row r="46" spans="1:13" ht="15.75" thickBot="1">
      <c r="A46" s="105" t="s">
        <v>848</v>
      </c>
      <c r="B46" s="105">
        <v>8</v>
      </c>
      <c r="C46" s="105">
        <v>4</v>
      </c>
      <c r="D46" s="111">
        <v>7</v>
      </c>
      <c r="E46" s="105">
        <v>7.5</v>
      </c>
      <c r="F46" s="106">
        <v>26.5</v>
      </c>
      <c r="H46">
        <f t="shared" si="2"/>
        <v>1</v>
      </c>
      <c r="I46">
        <f t="shared" si="3"/>
        <v>0</v>
      </c>
      <c r="J46">
        <f t="shared" si="4"/>
        <v>1</v>
      </c>
      <c r="K46">
        <f t="shared" si="5"/>
        <v>1</v>
      </c>
      <c r="L46">
        <f t="shared" si="6"/>
        <v>1</v>
      </c>
      <c r="M46" s="113">
        <f t="shared" si="7"/>
        <v>1</v>
      </c>
    </row>
    <row r="47" spans="1:13" ht="15.75" thickBot="1">
      <c r="A47" s="105" t="s">
        <v>849</v>
      </c>
      <c r="B47" s="105">
        <v>8.5</v>
      </c>
      <c r="C47" s="105">
        <v>8</v>
      </c>
      <c r="D47" s="111">
        <v>7</v>
      </c>
      <c r="E47" s="105">
        <v>2</v>
      </c>
      <c r="F47" s="106">
        <v>25.5</v>
      </c>
      <c r="H47">
        <f t="shared" si="2"/>
        <v>1</v>
      </c>
      <c r="I47">
        <f t="shared" si="3"/>
        <v>1</v>
      </c>
      <c r="J47">
        <f t="shared" si="4"/>
        <v>1</v>
      </c>
      <c r="K47">
        <f t="shared" si="5"/>
        <v>0</v>
      </c>
      <c r="L47">
        <f t="shared" si="6"/>
        <v>1</v>
      </c>
      <c r="M47" s="113">
        <f t="shared" si="7"/>
        <v>1</v>
      </c>
    </row>
    <row r="48" spans="1:13" ht="29.25" thickBot="1">
      <c r="A48" s="105" t="s">
        <v>850</v>
      </c>
      <c r="B48" s="105">
        <v>6</v>
      </c>
      <c r="C48" s="105">
        <v>7</v>
      </c>
      <c r="D48" s="111">
        <v>8</v>
      </c>
      <c r="E48" s="105">
        <v>4.5</v>
      </c>
      <c r="F48" s="106">
        <v>25.5</v>
      </c>
      <c r="H48">
        <f t="shared" si="2"/>
        <v>1</v>
      </c>
      <c r="I48">
        <f t="shared" si="3"/>
        <v>1</v>
      </c>
      <c r="J48">
        <f t="shared" si="4"/>
        <v>1</v>
      </c>
      <c r="K48">
        <f t="shared" si="5"/>
        <v>0</v>
      </c>
      <c r="L48">
        <f t="shared" si="6"/>
        <v>1</v>
      </c>
      <c r="M48" s="113">
        <f t="shared" si="7"/>
        <v>1</v>
      </c>
    </row>
    <row r="49" spans="1:13" ht="15.75" thickBot="1">
      <c r="A49" s="105" t="s">
        <v>851</v>
      </c>
      <c r="B49" s="105">
        <v>8</v>
      </c>
      <c r="C49" s="105">
        <v>7.5</v>
      </c>
      <c r="D49" s="111">
        <v>5</v>
      </c>
      <c r="E49" s="105">
        <v>5</v>
      </c>
      <c r="F49" s="106">
        <v>25.5</v>
      </c>
      <c r="H49">
        <f t="shared" si="2"/>
        <v>1</v>
      </c>
      <c r="I49">
        <f t="shared" si="3"/>
        <v>1</v>
      </c>
      <c r="J49">
        <f t="shared" si="4"/>
        <v>1</v>
      </c>
      <c r="K49">
        <f t="shared" si="5"/>
        <v>1</v>
      </c>
      <c r="L49">
        <f t="shared" si="6"/>
        <v>1</v>
      </c>
      <c r="M49" s="113">
        <f t="shared" si="7"/>
        <v>1</v>
      </c>
    </row>
    <row r="50" spans="1:13" ht="15.75" thickBot="1">
      <c r="A50" s="105" t="s">
        <v>852</v>
      </c>
      <c r="B50" s="105">
        <v>10</v>
      </c>
      <c r="C50" s="105">
        <v>7.5</v>
      </c>
      <c r="D50" s="111">
        <v>6.5</v>
      </c>
      <c r="E50" s="105">
        <v>1.5</v>
      </c>
      <c r="F50" s="106">
        <v>25.5</v>
      </c>
      <c r="H50">
        <f t="shared" si="2"/>
        <v>1</v>
      </c>
      <c r="I50">
        <f t="shared" si="3"/>
        <v>1</v>
      </c>
      <c r="J50">
        <f t="shared" si="4"/>
        <v>1</v>
      </c>
      <c r="K50">
        <f t="shared" si="5"/>
        <v>0</v>
      </c>
      <c r="L50">
        <f t="shared" si="6"/>
        <v>1</v>
      </c>
      <c r="M50" s="113">
        <f t="shared" si="7"/>
        <v>1</v>
      </c>
    </row>
    <row r="51" spans="1:13" ht="15.75" thickBot="1">
      <c r="A51" s="105" t="s">
        <v>853</v>
      </c>
      <c r="B51" s="105">
        <v>10</v>
      </c>
      <c r="C51" s="105">
        <v>10</v>
      </c>
      <c r="D51" s="111">
        <v>5</v>
      </c>
      <c r="E51" s="105">
        <v>0</v>
      </c>
      <c r="F51" s="106">
        <v>25</v>
      </c>
      <c r="H51">
        <f t="shared" si="2"/>
        <v>1</v>
      </c>
      <c r="I51">
        <f t="shared" si="3"/>
        <v>1</v>
      </c>
      <c r="J51">
        <f t="shared" si="4"/>
        <v>1</v>
      </c>
      <c r="K51">
        <f t="shared" si="5"/>
        <v>0</v>
      </c>
      <c r="L51">
        <f t="shared" si="6"/>
        <v>1</v>
      </c>
      <c r="M51" s="113">
        <f t="shared" si="7"/>
        <v>1</v>
      </c>
    </row>
    <row r="52" spans="1:13" ht="15.75" thickBot="1">
      <c r="A52" s="105" t="s">
        <v>854</v>
      </c>
      <c r="B52" s="105">
        <v>8</v>
      </c>
      <c r="C52" s="105">
        <v>0</v>
      </c>
      <c r="D52" s="111">
        <v>10</v>
      </c>
      <c r="E52" s="105">
        <v>7</v>
      </c>
      <c r="F52" s="106">
        <v>25</v>
      </c>
      <c r="H52">
        <f t="shared" si="2"/>
        <v>1</v>
      </c>
      <c r="I52">
        <f t="shared" si="3"/>
        <v>0</v>
      </c>
      <c r="J52">
        <f t="shared" si="4"/>
        <v>1</v>
      </c>
      <c r="K52">
        <f t="shared" si="5"/>
        <v>1</v>
      </c>
      <c r="L52">
        <f t="shared" si="6"/>
        <v>1</v>
      </c>
      <c r="M52" s="113">
        <f t="shared" si="7"/>
        <v>1</v>
      </c>
    </row>
    <row r="53" spans="1:13" ht="15.75" thickBot="1">
      <c r="A53" s="105" t="s">
        <v>855</v>
      </c>
      <c r="B53" s="105">
        <v>8</v>
      </c>
      <c r="C53" s="105">
        <v>5</v>
      </c>
      <c r="D53" s="111">
        <v>8</v>
      </c>
      <c r="E53" s="105">
        <v>4</v>
      </c>
      <c r="F53" s="106">
        <v>25</v>
      </c>
      <c r="H53">
        <f t="shared" si="2"/>
        <v>1</v>
      </c>
      <c r="I53">
        <f t="shared" si="3"/>
        <v>1</v>
      </c>
      <c r="J53">
        <f t="shared" si="4"/>
        <v>1</v>
      </c>
      <c r="K53">
        <f t="shared" si="5"/>
        <v>0</v>
      </c>
      <c r="L53">
        <f t="shared" si="6"/>
        <v>1</v>
      </c>
      <c r="M53" s="113">
        <f t="shared" si="7"/>
        <v>1</v>
      </c>
    </row>
    <row r="54" spans="1:13" ht="15.75" thickBot="1">
      <c r="A54" s="105" t="s">
        <v>856</v>
      </c>
      <c r="B54" s="105">
        <v>4</v>
      </c>
      <c r="C54" s="105">
        <v>7</v>
      </c>
      <c r="D54" s="111">
        <v>7</v>
      </c>
      <c r="E54" s="105">
        <v>7</v>
      </c>
      <c r="F54" s="106">
        <v>25</v>
      </c>
      <c r="H54">
        <f t="shared" si="2"/>
        <v>0</v>
      </c>
      <c r="I54">
        <f t="shared" si="3"/>
        <v>1</v>
      </c>
      <c r="J54">
        <f t="shared" si="4"/>
        <v>1</v>
      </c>
      <c r="K54">
        <f t="shared" si="5"/>
        <v>1</v>
      </c>
      <c r="L54">
        <f t="shared" si="6"/>
        <v>1</v>
      </c>
      <c r="M54" s="113">
        <f t="shared" si="7"/>
        <v>1</v>
      </c>
    </row>
    <row r="55" spans="1:13" ht="15.75" thickBot="1">
      <c r="A55" s="105" t="s">
        <v>857</v>
      </c>
      <c r="B55" s="105">
        <v>10</v>
      </c>
      <c r="C55" s="105">
        <v>8</v>
      </c>
      <c r="D55" s="111">
        <v>7</v>
      </c>
      <c r="E55" s="105">
        <v>0</v>
      </c>
      <c r="F55" s="106">
        <v>25</v>
      </c>
      <c r="H55">
        <f t="shared" si="2"/>
        <v>1</v>
      </c>
      <c r="I55">
        <f t="shared" si="3"/>
        <v>1</v>
      </c>
      <c r="J55">
        <f t="shared" si="4"/>
        <v>1</v>
      </c>
      <c r="K55">
        <f t="shared" si="5"/>
        <v>0</v>
      </c>
      <c r="L55">
        <f t="shared" si="6"/>
        <v>1</v>
      </c>
      <c r="M55" s="113">
        <f t="shared" si="7"/>
        <v>1</v>
      </c>
    </row>
    <row r="56" spans="1:13" ht="15.75" thickBot="1">
      <c r="A56" s="105" t="s">
        <v>858</v>
      </c>
      <c r="B56" s="105">
        <v>9</v>
      </c>
      <c r="C56" s="105">
        <v>8.5</v>
      </c>
      <c r="D56" s="111">
        <v>7</v>
      </c>
      <c r="E56" s="105">
        <v>0</v>
      </c>
      <c r="F56" s="106">
        <v>24.5</v>
      </c>
      <c r="H56">
        <f t="shared" si="2"/>
        <v>1</v>
      </c>
      <c r="I56">
        <f t="shared" si="3"/>
        <v>1</v>
      </c>
      <c r="J56">
        <f t="shared" si="4"/>
        <v>1</v>
      </c>
      <c r="K56">
        <f t="shared" si="5"/>
        <v>0</v>
      </c>
      <c r="L56">
        <f t="shared" si="6"/>
        <v>1</v>
      </c>
      <c r="M56" s="113">
        <f t="shared" si="7"/>
        <v>1</v>
      </c>
    </row>
    <row r="57" spans="1:13" ht="15.75" thickBot="1">
      <c r="A57" s="105" t="s">
        <v>859</v>
      </c>
      <c r="B57" s="105">
        <v>10</v>
      </c>
      <c r="C57" s="105">
        <v>0</v>
      </c>
      <c r="D57" s="111">
        <v>7</v>
      </c>
      <c r="E57" s="105">
        <v>7.5</v>
      </c>
      <c r="F57" s="106">
        <v>24.5</v>
      </c>
      <c r="H57">
        <f t="shared" si="2"/>
        <v>1</v>
      </c>
      <c r="I57">
        <f t="shared" si="3"/>
        <v>0</v>
      </c>
      <c r="J57">
        <f t="shared" si="4"/>
        <v>1</v>
      </c>
      <c r="K57">
        <f t="shared" si="5"/>
        <v>1</v>
      </c>
      <c r="L57">
        <f t="shared" si="6"/>
        <v>1</v>
      </c>
      <c r="M57" s="113">
        <f t="shared" si="7"/>
        <v>1</v>
      </c>
    </row>
    <row r="58" spans="1:13" ht="15.75" thickBot="1">
      <c r="A58" s="105" t="s">
        <v>860</v>
      </c>
      <c r="B58" s="105">
        <v>8</v>
      </c>
      <c r="C58" s="105">
        <v>5</v>
      </c>
      <c r="D58" s="111">
        <v>7</v>
      </c>
      <c r="E58" s="105">
        <v>4</v>
      </c>
      <c r="F58" s="106">
        <v>24</v>
      </c>
      <c r="H58">
        <f t="shared" si="2"/>
        <v>1</v>
      </c>
      <c r="I58">
        <f t="shared" si="3"/>
        <v>1</v>
      </c>
      <c r="J58">
        <f t="shared" si="4"/>
        <v>1</v>
      </c>
      <c r="K58">
        <f t="shared" si="5"/>
        <v>0</v>
      </c>
      <c r="L58">
        <f t="shared" si="6"/>
        <v>1</v>
      </c>
      <c r="M58" s="113">
        <f t="shared" si="7"/>
        <v>1</v>
      </c>
    </row>
    <row r="59" spans="1:13" ht="15.75" thickBot="1">
      <c r="A59" s="105" t="s">
        <v>861</v>
      </c>
      <c r="B59" s="105">
        <v>8</v>
      </c>
      <c r="C59" s="105">
        <v>6</v>
      </c>
      <c r="D59" s="111">
        <v>7.5</v>
      </c>
      <c r="E59" s="105">
        <v>2.5</v>
      </c>
      <c r="F59" s="106">
        <v>24</v>
      </c>
      <c r="H59">
        <f t="shared" si="2"/>
        <v>1</v>
      </c>
      <c r="I59">
        <f t="shared" si="3"/>
        <v>1</v>
      </c>
      <c r="J59">
        <f t="shared" si="4"/>
        <v>1</v>
      </c>
      <c r="K59">
        <f t="shared" si="5"/>
        <v>0</v>
      </c>
      <c r="L59">
        <f t="shared" si="6"/>
        <v>1</v>
      </c>
      <c r="M59" s="113">
        <f t="shared" si="7"/>
        <v>1</v>
      </c>
    </row>
    <row r="60" spans="1:13" ht="15.75" thickBot="1">
      <c r="A60" s="105" t="s">
        <v>862</v>
      </c>
      <c r="B60" s="105">
        <v>6</v>
      </c>
      <c r="C60" s="105">
        <v>10</v>
      </c>
      <c r="D60" s="111">
        <v>7</v>
      </c>
      <c r="E60" s="105">
        <v>1</v>
      </c>
      <c r="F60" s="106">
        <v>24</v>
      </c>
      <c r="H60">
        <f t="shared" si="2"/>
        <v>1</v>
      </c>
      <c r="I60">
        <f t="shared" si="3"/>
        <v>1</v>
      </c>
      <c r="J60">
        <f t="shared" si="4"/>
        <v>1</v>
      </c>
      <c r="K60">
        <f t="shared" si="5"/>
        <v>0</v>
      </c>
      <c r="L60">
        <f t="shared" si="6"/>
        <v>1</v>
      </c>
      <c r="M60" s="113">
        <f t="shared" si="7"/>
        <v>1</v>
      </c>
    </row>
    <row r="61" spans="1:13" ht="15.75" thickBot="1">
      <c r="A61" s="105" t="s">
        <v>863</v>
      </c>
      <c r="B61" s="105">
        <v>10</v>
      </c>
      <c r="C61" s="105">
        <v>0</v>
      </c>
      <c r="D61" s="111">
        <v>9</v>
      </c>
      <c r="E61" s="105">
        <v>5</v>
      </c>
      <c r="F61" s="106">
        <v>24</v>
      </c>
      <c r="H61">
        <f t="shared" si="2"/>
        <v>1</v>
      </c>
      <c r="I61">
        <f t="shared" si="3"/>
        <v>0</v>
      </c>
      <c r="J61">
        <f t="shared" si="4"/>
        <v>1</v>
      </c>
      <c r="K61">
        <f t="shared" si="5"/>
        <v>1</v>
      </c>
      <c r="L61">
        <f t="shared" si="6"/>
        <v>1</v>
      </c>
      <c r="M61" s="113">
        <f t="shared" si="7"/>
        <v>1</v>
      </c>
    </row>
    <row r="62" spans="1:13" ht="15.75" thickBot="1">
      <c r="A62" s="105" t="s">
        <v>864</v>
      </c>
      <c r="B62" s="105">
        <v>9</v>
      </c>
      <c r="C62" s="105">
        <v>5.5</v>
      </c>
      <c r="D62" s="111">
        <v>7</v>
      </c>
      <c r="E62" s="105">
        <v>2</v>
      </c>
      <c r="F62" s="106">
        <v>23.5</v>
      </c>
      <c r="H62">
        <f t="shared" si="2"/>
        <v>1</v>
      </c>
      <c r="I62">
        <f t="shared" si="3"/>
        <v>1</v>
      </c>
      <c r="J62">
        <f t="shared" si="4"/>
        <v>1</v>
      </c>
      <c r="K62">
        <f t="shared" si="5"/>
        <v>0</v>
      </c>
      <c r="L62">
        <f t="shared" si="6"/>
        <v>1</v>
      </c>
      <c r="M62" s="113">
        <f t="shared" si="7"/>
        <v>1</v>
      </c>
    </row>
    <row r="63" spans="1:13" ht="15.75" thickBot="1">
      <c r="A63" s="105" t="s">
        <v>865</v>
      </c>
      <c r="B63" s="105">
        <v>8</v>
      </c>
      <c r="C63" s="105">
        <v>4</v>
      </c>
      <c r="D63" s="111">
        <v>7</v>
      </c>
      <c r="E63" s="105">
        <v>4.5</v>
      </c>
      <c r="F63" s="106">
        <v>23.5</v>
      </c>
      <c r="H63">
        <f t="shared" si="2"/>
        <v>1</v>
      </c>
      <c r="I63">
        <f t="shared" si="3"/>
        <v>0</v>
      </c>
      <c r="J63">
        <f t="shared" si="4"/>
        <v>1</v>
      </c>
      <c r="K63">
        <f t="shared" si="5"/>
        <v>0</v>
      </c>
      <c r="L63">
        <f t="shared" si="6"/>
        <v>1</v>
      </c>
      <c r="M63" s="113">
        <f t="shared" si="7"/>
        <v>1</v>
      </c>
    </row>
    <row r="64" spans="1:13" ht="15.75" thickBot="1">
      <c r="A64" s="105" t="s">
        <v>866</v>
      </c>
      <c r="B64" s="105">
        <v>8.5</v>
      </c>
      <c r="C64" s="105">
        <v>6</v>
      </c>
      <c r="D64" s="111">
        <v>7</v>
      </c>
      <c r="E64" s="105">
        <v>2</v>
      </c>
      <c r="F64" s="106">
        <v>23.5</v>
      </c>
      <c r="H64">
        <f t="shared" si="2"/>
        <v>1</v>
      </c>
      <c r="I64">
        <f t="shared" si="3"/>
        <v>1</v>
      </c>
      <c r="J64">
        <f t="shared" si="4"/>
        <v>1</v>
      </c>
      <c r="K64">
        <f t="shared" si="5"/>
        <v>0</v>
      </c>
      <c r="L64">
        <f t="shared" si="6"/>
        <v>1</v>
      </c>
      <c r="M64" s="113">
        <f t="shared" si="7"/>
        <v>1</v>
      </c>
    </row>
    <row r="65" spans="1:13" ht="15.75" thickBot="1">
      <c r="A65" s="105" t="s">
        <v>867</v>
      </c>
      <c r="B65" s="105">
        <v>6</v>
      </c>
      <c r="C65" s="105">
        <v>7</v>
      </c>
      <c r="D65" s="111">
        <v>7</v>
      </c>
      <c r="E65" s="105">
        <v>3.5</v>
      </c>
      <c r="F65" s="106">
        <v>23.5</v>
      </c>
      <c r="H65">
        <f t="shared" si="2"/>
        <v>1</v>
      </c>
      <c r="I65">
        <f t="shared" si="3"/>
        <v>1</v>
      </c>
      <c r="J65">
        <f t="shared" si="4"/>
        <v>1</v>
      </c>
      <c r="K65">
        <f t="shared" si="5"/>
        <v>0</v>
      </c>
      <c r="L65">
        <f t="shared" si="6"/>
        <v>1</v>
      </c>
      <c r="M65" s="113">
        <f t="shared" si="7"/>
        <v>1</v>
      </c>
    </row>
    <row r="66" spans="1:13" ht="15.75" thickBot="1">
      <c r="A66" s="105" t="s">
        <v>868</v>
      </c>
      <c r="B66" s="105">
        <v>8</v>
      </c>
      <c r="C66" s="105">
        <v>6</v>
      </c>
      <c r="D66" s="111">
        <v>7</v>
      </c>
      <c r="E66" s="105">
        <v>2</v>
      </c>
      <c r="F66" s="106">
        <v>23</v>
      </c>
      <c r="H66">
        <f t="shared" si="2"/>
        <v>1</v>
      </c>
      <c r="I66">
        <f t="shared" si="3"/>
        <v>1</v>
      </c>
      <c r="J66">
        <f t="shared" si="4"/>
        <v>1</v>
      </c>
      <c r="K66">
        <f t="shared" si="5"/>
        <v>0</v>
      </c>
      <c r="L66">
        <f t="shared" si="6"/>
        <v>1</v>
      </c>
      <c r="M66" s="113">
        <f t="shared" si="7"/>
        <v>1</v>
      </c>
    </row>
    <row r="67" spans="1:13" ht="15.75" thickBot="1">
      <c r="A67" s="105" t="s">
        <v>869</v>
      </c>
      <c r="B67" s="105">
        <v>8</v>
      </c>
      <c r="C67" s="105">
        <v>5</v>
      </c>
      <c r="D67" s="111">
        <v>9.5</v>
      </c>
      <c r="E67" s="105"/>
      <c r="F67" s="106">
        <v>22.5</v>
      </c>
      <c r="H67">
        <f t="shared" si="2"/>
        <v>1</v>
      </c>
      <c r="I67">
        <f t="shared" si="3"/>
        <v>1</v>
      </c>
      <c r="J67">
        <f t="shared" si="4"/>
        <v>1</v>
      </c>
      <c r="K67">
        <f t="shared" si="5"/>
        <v>0</v>
      </c>
      <c r="L67">
        <f t="shared" si="6"/>
        <v>1</v>
      </c>
      <c r="M67" s="113">
        <f t="shared" si="7"/>
        <v>1</v>
      </c>
    </row>
    <row r="68" spans="1:13" ht="15.75" thickBot="1">
      <c r="A68" s="105" t="s">
        <v>870</v>
      </c>
      <c r="B68" s="105">
        <v>9.5</v>
      </c>
      <c r="C68" s="105">
        <v>4.5</v>
      </c>
      <c r="D68" s="111">
        <v>6</v>
      </c>
      <c r="E68" s="105">
        <v>2.5</v>
      </c>
      <c r="F68" s="106">
        <v>22.5</v>
      </c>
      <c r="H68">
        <f t="shared" si="2"/>
        <v>1</v>
      </c>
      <c r="I68">
        <f t="shared" si="3"/>
        <v>0</v>
      </c>
      <c r="J68">
        <f t="shared" si="4"/>
        <v>1</v>
      </c>
      <c r="K68">
        <f t="shared" si="5"/>
        <v>0</v>
      </c>
      <c r="L68">
        <f t="shared" si="6"/>
        <v>1</v>
      </c>
      <c r="M68" s="113">
        <f t="shared" si="7"/>
        <v>1</v>
      </c>
    </row>
    <row r="69" spans="1:13" ht="15.75" thickBot="1">
      <c r="A69" s="105" t="s">
        <v>871</v>
      </c>
      <c r="B69" s="105">
        <v>8</v>
      </c>
      <c r="C69" s="105">
        <v>1</v>
      </c>
      <c r="D69" s="111">
        <v>10</v>
      </c>
      <c r="E69" s="105">
        <v>3.5</v>
      </c>
      <c r="F69" s="106">
        <v>22.5</v>
      </c>
      <c r="H69">
        <f t="shared" ref="H69:H132" si="9">IF(B69&gt;=5,1,0)</f>
        <v>1</v>
      </c>
      <c r="I69">
        <f t="shared" ref="I69:I132" si="10">IF(C69&gt;=5,1,0)</f>
        <v>0</v>
      </c>
      <c r="J69">
        <f t="shared" ref="J69:J132" si="11">IF(D69&gt;=5,1,0)</f>
        <v>1</v>
      </c>
      <c r="K69">
        <f t="shared" ref="K69:K132" si="12">IF(E69&gt;=5,1,0)</f>
        <v>0</v>
      </c>
      <c r="L69">
        <f t="shared" ref="L69:L132" si="13">IF(F69&gt;=14,1,0)</f>
        <v>1</v>
      </c>
      <c r="M69" s="113">
        <f t="shared" ref="M69:M132" si="14">IF((H69+I69+J69+K69+L69)&gt;=3,1,0)</f>
        <v>1</v>
      </c>
    </row>
    <row r="70" spans="1:13" ht="15.75" thickBot="1">
      <c r="A70" s="105" t="s">
        <v>872</v>
      </c>
      <c r="B70" s="105">
        <v>6</v>
      </c>
      <c r="C70" s="105">
        <v>6</v>
      </c>
      <c r="D70" s="111">
        <v>7</v>
      </c>
      <c r="E70" s="105">
        <v>3.5</v>
      </c>
      <c r="F70" s="106">
        <v>22.5</v>
      </c>
      <c r="H70">
        <f t="shared" si="9"/>
        <v>1</v>
      </c>
      <c r="I70">
        <f t="shared" si="10"/>
        <v>1</v>
      </c>
      <c r="J70">
        <f t="shared" si="11"/>
        <v>1</v>
      </c>
      <c r="K70">
        <f t="shared" si="12"/>
        <v>0</v>
      </c>
      <c r="L70">
        <f t="shared" si="13"/>
        <v>1</v>
      </c>
      <c r="M70" s="113">
        <f t="shared" si="14"/>
        <v>1</v>
      </c>
    </row>
    <row r="71" spans="1:13" ht="15.75" thickBot="1">
      <c r="A71" s="105" t="s">
        <v>873</v>
      </c>
      <c r="B71" s="105">
        <v>8</v>
      </c>
      <c r="C71" s="105">
        <v>3.5</v>
      </c>
      <c r="D71" s="111">
        <v>8</v>
      </c>
      <c r="E71" s="105">
        <v>3</v>
      </c>
      <c r="F71" s="106">
        <v>22.5</v>
      </c>
      <c r="H71">
        <f t="shared" si="9"/>
        <v>1</v>
      </c>
      <c r="I71">
        <f t="shared" si="10"/>
        <v>0</v>
      </c>
      <c r="J71">
        <f t="shared" si="11"/>
        <v>1</v>
      </c>
      <c r="K71">
        <f t="shared" si="12"/>
        <v>0</v>
      </c>
      <c r="L71">
        <f t="shared" si="13"/>
        <v>1</v>
      </c>
      <c r="M71" s="113">
        <f t="shared" si="14"/>
        <v>1</v>
      </c>
    </row>
    <row r="72" spans="1:13" ht="15.75" thickBot="1">
      <c r="A72" s="105" t="s">
        <v>874</v>
      </c>
      <c r="B72" s="105">
        <v>6</v>
      </c>
      <c r="C72" s="105">
        <v>2</v>
      </c>
      <c r="D72" s="111">
        <v>10</v>
      </c>
      <c r="E72" s="105">
        <v>4</v>
      </c>
      <c r="F72" s="106">
        <v>22</v>
      </c>
      <c r="H72">
        <f t="shared" si="9"/>
        <v>1</v>
      </c>
      <c r="I72">
        <f t="shared" si="10"/>
        <v>0</v>
      </c>
      <c r="J72">
        <f t="shared" si="11"/>
        <v>1</v>
      </c>
      <c r="K72">
        <f t="shared" si="12"/>
        <v>0</v>
      </c>
      <c r="L72">
        <f t="shared" si="13"/>
        <v>1</v>
      </c>
      <c r="M72" s="113">
        <f t="shared" si="14"/>
        <v>1</v>
      </c>
    </row>
    <row r="73" spans="1:13" ht="15.75" thickBot="1">
      <c r="A73" s="105" t="s">
        <v>875</v>
      </c>
      <c r="B73" s="105">
        <v>8</v>
      </c>
      <c r="C73" s="105">
        <v>2</v>
      </c>
      <c r="D73" s="111">
        <v>7</v>
      </c>
      <c r="E73" s="105">
        <v>5</v>
      </c>
      <c r="F73" s="106">
        <v>22</v>
      </c>
      <c r="H73">
        <f t="shared" si="9"/>
        <v>1</v>
      </c>
      <c r="I73">
        <f t="shared" si="10"/>
        <v>0</v>
      </c>
      <c r="J73">
        <f t="shared" si="11"/>
        <v>1</v>
      </c>
      <c r="K73">
        <f t="shared" si="12"/>
        <v>1</v>
      </c>
      <c r="L73">
        <f t="shared" si="13"/>
        <v>1</v>
      </c>
      <c r="M73" s="113">
        <f t="shared" si="14"/>
        <v>1</v>
      </c>
    </row>
    <row r="74" spans="1:13" ht="15.75" thickBot="1">
      <c r="A74" s="105" t="s">
        <v>876</v>
      </c>
      <c r="B74" s="105">
        <v>7</v>
      </c>
      <c r="C74" s="105">
        <v>9.5</v>
      </c>
      <c r="D74" s="111">
        <v>5</v>
      </c>
      <c r="E74" s="105">
        <v>0.5</v>
      </c>
      <c r="F74" s="106">
        <v>22</v>
      </c>
      <c r="H74">
        <f t="shared" si="9"/>
        <v>1</v>
      </c>
      <c r="I74">
        <f t="shared" si="10"/>
        <v>1</v>
      </c>
      <c r="J74">
        <f t="shared" si="11"/>
        <v>1</v>
      </c>
      <c r="K74">
        <f t="shared" si="12"/>
        <v>0</v>
      </c>
      <c r="L74">
        <f t="shared" si="13"/>
        <v>1</v>
      </c>
      <c r="M74" s="113">
        <f t="shared" si="14"/>
        <v>1</v>
      </c>
    </row>
    <row r="75" spans="1:13" ht="15.75" thickBot="1">
      <c r="A75" s="105" t="s">
        <v>877</v>
      </c>
      <c r="B75" s="105">
        <v>6</v>
      </c>
      <c r="C75" s="105">
        <v>7.5</v>
      </c>
      <c r="D75" s="111">
        <v>7</v>
      </c>
      <c r="E75" s="105">
        <v>1.5</v>
      </c>
      <c r="F75" s="106">
        <v>22</v>
      </c>
      <c r="H75">
        <f t="shared" si="9"/>
        <v>1</v>
      </c>
      <c r="I75">
        <f t="shared" si="10"/>
        <v>1</v>
      </c>
      <c r="J75">
        <f t="shared" si="11"/>
        <v>1</v>
      </c>
      <c r="K75">
        <f t="shared" si="12"/>
        <v>0</v>
      </c>
      <c r="L75">
        <f t="shared" si="13"/>
        <v>1</v>
      </c>
      <c r="M75" s="113">
        <f t="shared" si="14"/>
        <v>1</v>
      </c>
    </row>
    <row r="76" spans="1:13" ht="15.75" thickBot="1">
      <c r="A76" s="105" t="s">
        <v>878</v>
      </c>
      <c r="B76" s="105">
        <v>8</v>
      </c>
      <c r="C76" s="105">
        <v>5</v>
      </c>
      <c r="D76" s="111">
        <v>7</v>
      </c>
      <c r="E76" s="105">
        <v>2</v>
      </c>
      <c r="F76" s="106">
        <v>22</v>
      </c>
      <c r="H76">
        <f t="shared" si="9"/>
        <v>1</v>
      </c>
      <c r="I76">
        <f t="shared" si="10"/>
        <v>1</v>
      </c>
      <c r="J76">
        <f t="shared" si="11"/>
        <v>1</v>
      </c>
      <c r="K76">
        <f t="shared" si="12"/>
        <v>0</v>
      </c>
      <c r="L76">
        <f t="shared" si="13"/>
        <v>1</v>
      </c>
      <c r="M76" s="113">
        <f t="shared" si="14"/>
        <v>1</v>
      </c>
    </row>
    <row r="77" spans="1:13" ht="15.75" thickBot="1">
      <c r="A77" s="105" t="s">
        <v>879</v>
      </c>
      <c r="B77" s="105">
        <v>7</v>
      </c>
      <c r="C77" s="105">
        <v>6</v>
      </c>
      <c r="D77" s="111">
        <v>6.5</v>
      </c>
      <c r="E77" s="105">
        <v>2</v>
      </c>
      <c r="F77" s="106">
        <v>21.5</v>
      </c>
      <c r="H77">
        <f t="shared" si="9"/>
        <v>1</v>
      </c>
      <c r="I77">
        <f t="shared" si="10"/>
        <v>1</v>
      </c>
      <c r="J77">
        <f t="shared" si="11"/>
        <v>1</v>
      </c>
      <c r="K77">
        <f t="shared" si="12"/>
        <v>0</v>
      </c>
      <c r="L77">
        <f t="shared" si="13"/>
        <v>1</v>
      </c>
      <c r="M77" s="113">
        <f t="shared" si="14"/>
        <v>1</v>
      </c>
    </row>
    <row r="78" spans="1:13" ht="15.75" thickBot="1">
      <c r="A78" s="105" t="s">
        <v>880</v>
      </c>
      <c r="B78" s="105">
        <v>10</v>
      </c>
      <c r="C78" s="105">
        <v>4</v>
      </c>
      <c r="D78" s="111">
        <v>7</v>
      </c>
      <c r="E78" s="105">
        <v>0</v>
      </c>
      <c r="F78" s="106">
        <v>21</v>
      </c>
      <c r="H78">
        <f t="shared" si="9"/>
        <v>1</v>
      </c>
      <c r="I78">
        <f t="shared" si="10"/>
        <v>0</v>
      </c>
      <c r="J78">
        <f t="shared" si="11"/>
        <v>1</v>
      </c>
      <c r="K78">
        <f t="shared" si="12"/>
        <v>0</v>
      </c>
      <c r="L78">
        <f t="shared" si="13"/>
        <v>1</v>
      </c>
      <c r="M78" s="113">
        <f t="shared" si="14"/>
        <v>1</v>
      </c>
    </row>
    <row r="79" spans="1:13" ht="15.75" thickBot="1">
      <c r="A79" s="105" t="s">
        <v>881</v>
      </c>
      <c r="B79" s="105">
        <v>10</v>
      </c>
      <c r="C79" s="105">
        <v>4</v>
      </c>
      <c r="D79" s="111">
        <v>7</v>
      </c>
      <c r="E79" s="105">
        <v>0</v>
      </c>
      <c r="F79" s="106">
        <v>21</v>
      </c>
      <c r="H79">
        <f t="shared" si="9"/>
        <v>1</v>
      </c>
      <c r="I79">
        <f t="shared" si="10"/>
        <v>0</v>
      </c>
      <c r="J79">
        <f t="shared" si="11"/>
        <v>1</v>
      </c>
      <c r="K79">
        <f t="shared" si="12"/>
        <v>0</v>
      </c>
      <c r="L79">
        <f t="shared" si="13"/>
        <v>1</v>
      </c>
      <c r="M79" s="113">
        <f t="shared" si="14"/>
        <v>1</v>
      </c>
    </row>
    <row r="80" spans="1:13" ht="15.75" thickBot="1">
      <c r="A80" s="105" t="s">
        <v>882</v>
      </c>
      <c r="B80" s="105">
        <v>9</v>
      </c>
      <c r="C80" s="105">
        <v>2</v>
      </c>
      <c r="D80" s="111">
        <v>10</v>
      </c>
      <c r="E80" s="105">
        <v>0</v>
      </c>
      <c r="F80" s="106">
        <v>21</v>
      </c>
      <c r="H80">
        <f t="shared" si="9"/>
        <v>1</v>
      </c>
      <c r="I80">
        <f t="shared" si="10"/>
        <v>0</v>
      </c>
      <c r="J80">
        <f t="shared" si="11"/>
        <v>1</v>
      </c>
      <c r="K80">
        <f t="shared" si="12"/>
        <v>0</v>
      </c>
      <c r="L80">
        <f t="shared" si="13"/>
        <v>1</v>
      </c>
      <c r="M80" s="113">
        <f t="shared" si="14"/>
        <v>1</v>
      </c>
    </row>
    <row r="81" spans="1:13" ht="15.75" thickBot="1">
      <c r="A81" s="105" t="s">
        <v>883</v>
      </c>
      <c r="B81" s="105">
        <v>10</v>
      </c>
      <c r="C81" s="105">
        <v>0</v>
      </c>
      <c r="D81" s="111">
        <v>7</v>
      </c>
      <c r="E81" s="105">
        <v>4</v>
      </c>
      <c r="F81" s="106">
        <v>21</v>
      </c>
      <c r="H81">
        <f t="shared" si="9"/>
        <v>1</v>
      </c>
      <c r="I81">
        <f t="shared" si="10"/>
        <v>0</v>
      </c>
      <c r="J81">
        <f t="shared" si="11"/>
        <v>1</v>
      </c>
      <c r="K81">
        <f t="shared" si="12"/>
        <v>0</v>
      </c>
      <c r="L81">
        <f t="shared" si="13"/>
        <v>1</v>
      </c>
      <c r="M81" s="113">
        <f t="shared" si="14"/>
        <v>1</v>
      </c>
    </row>
    <row r="82" spans="1:13" ht="15.75" thickBot="1">
      <c r="A82" s="105" t="s">
        <v>884</v>
      </c>
      <c r="B82" s="105">
        <v>6</v>
      </c>
      <c r="C82" s="105">
        <v>5</v>
      </c>
      <c r="D82" s="111">
        <v>7</v>
      </c>
      <c r="E82" s="105">
        <v>3</v>
      </c>
      <c r="F82" s="106">
        <v>21</v>
      </c>
      <c r="H82">
        <f t="shared" si="9"/>
        <v>1</v>
      </c>
      <c r="I82">
        <f t="shared" si="10"/>
        <v>1</v>
      </c>
      <c r="J82">
        <f t="shared" si="11"/>
        <v>1</v>
      </c>
      <c r="K82">
        <f t="shared" si="12"/>
        <v>0</v>
      </c>
      <c r="L82">
        <f t="shared" si="13"/>
        <v>1</v>
      </c>
      <c r="M82" s="113">
        <f t="shared" si="14"/>
        <v>1</v>
      </c>
    </row>
    <row r="83" spans="1:13" ht="15.75" thickBot="1">
      <c r="A83" s="105" t="s">
        <v>885</v>
      </c>
      <c r="B83" s="105">
        <v>6</v>
      </c>
      <c r="C83" s="105">
        <v>2</v>
      </c>
      <c r="D83" s="111">
        <v>9.5</v>
      </c>
      <c r="E83" s="105">
        <v>3.5</v>
      </c>
      <c r="F83" s="106">
        <v>21</v>
      </c>
      <c r="H83">
        <f t="shared" si="9"/>
        <v>1</v>
      </c>
      <c r="I83">
        <f t="shared" si="10"/>
        <v>0</v>
      </c>
      <c r="J83">
        <f t="shared" si="11"/>
        <v>1</v>
      </c>
      <c r="K83">
        <f t="shared" si="12"/>
        <v>0</v>
      </c>
      <c r="L83">
        <f t="shared" si="13"/>
        <v>1</v>
      </c>
      <c r="M83" s="113">
        <f t="shared" si="14"/>
        <v>1</v>
      </c>
    </row>
    <row r="84" spans="1:13" ht="15.75" thickBot="1">
      <c r="A84" s="105" t="s">
        <v>886</v>
      </c>
      <c r="B84" s="105">
        <v>10</v>
      </c>
      <c r="C84" s="105">
        <v>0</v>
      </c>
      <c r="D84" s="111">
        <v>10</v>
      </c>
      <c r="E84" s="105">
        <v>0.5</v>
      </c>
      <c r="F84" s="106">
        <v>20.5</v>
      </c>
      <c r="H84">
        <f t="shared" si="9"/>
        <v>1</v>
      </c>
      <c r="I84">
        <f t="shared" si="10"/>
        <v>0</v>
      </c>
      <c r="J84">
        <f t="shared" si="11"/>
        <v>1</v>
      </c>
      <c r="K84">
        <f t="shared" si="12"/>
        <v>0</v>
      </c>
      <c r="L84">
        <f t="shared" si="13"/>
        <v>1</v>
      </c>
      <c r="M84" s="113">
        <f t="shared" si="14"/>
        <v>1</v>
      </c>
    </row>
    <row r="85" spans="1:13" ht="15.75" thickBot="1">
      <c r="A85" s="105" t="s">
        <v>887</v>
      </c>
      <c r="B85" s="105">
        <v>8</v>
      </c>
      <c r="C85" s="105">
        <v>0</v>
      </c>
      <c r="D85" s="111">
        <v>6</v>
      </c>
      <c r="E85" s="105">
        <v>6.5</v>
      </c>
      <c r="F85" s="106">
        <v>20.5</v>
      </c>
      <c r="H85">
        <f t="shared" si="9"/>
        <v>1</v>
      </c>
      <c r="I85">
        <f t="shared" si="10"/>
        <v>0</v>
      </c>
      <c r="J85">
        <f t="shared" si="11"/>
        <v>1</v>
      </c>
      <c r="K85">
        <f t="shared" si="12"/>
        <v>1</v>
      </c>
      <c r="L85">
        <f t="shared" si="13"/>
        <v>1</v>
      </c>
      <c r="M85" s="113">
        <f t="shared" si="14"/>
        <v>1</v>
      </c>
    </row>
    <row r="86" spans="1:13" ht="15.75" thickBot="1">
      <c r="A86" s="105" t="s">
        <v>888</v>
      </c>
      <c r="B86" s="105">
        <v>10</v>
      </c>
      <c r="C86" s="105">
        <v>1</v>
      </c>
      <c r="D86" s="111">
        <v>7</v>
      </c>
      <c r="E86" s="105">
        <v>2</v>
      </c>
      <c r="F86" s="106">
        <v>20</v>
      </c>
      <c r="H86">
        <f t="shared" si="9"/>
        <v>1</v>
      </c>
      <c r="I86">
        <f t="shared" si="10"/>
        <v>0</v>
      </c>
      <c r="J86">
        <f t="shared" si="11"/>
        <v>1</v>
      </c>
      <c r="K86">
        <f t="shared" si="12"/>
        <v>0</v>
      </c>
      <c r="L86">
        <f t="shared" si="13"/>
        <v>1</v>
      </c>
      <c r="M86" s="113">
        <f t="shared" si="14"/>
        <v>1</v>
      </c>
    </row>
    <row r="87" spans="1:13" ht="15.75" thickBot="1">
      <c r="A87" s="105" t="s">
        <v>889</v>
      </c>
      <c r="B87" s="105">
        <v>0</v>
      </c>
      <c r="C87" s="105">
        <v>4</v>
      </c>
      <c r="D87" s="111">
        <v>7</v>
      </c>
      <c r="E87" s="105">
        <v>9</v>
      </c>
      <c r="F87" s="106">
        <v>20</v>
      </c>
      <c r="H87">
        <f t="shared" si="9"/>
        <v>0</v>
      </c>
      <c r="I87">
        <f t="shared" si="10"/>
        <v>0</v>
      </c>
      <c r="J87">
        <f t="shared" si="11"/>
        <v>1</v>
      </c>
      <c r="K87">
        <f t="shared" si="12"/>
        <v>1</v>
      </c>
      <c r="L87">
        <f t="shared" si="13"/>
        <v>1</v>
      </c>
      <c r="M87" s="113">
        <f t="shared" si="14"/>
        <v>1</v>
      </c>
    </row>
    <row r="88" spans="1:13" ht="15.75" thickBot="1">
      <c r="A88" s="105" t="s">
        <v>890</v>
      </c>
      <c r="B88" s="105">
        <v>6</v>
      </c>
      <c r="C88" s="105">
        <v>5</v>
      </c>
      <c r="D88" s="111">
        <v>7</v>
      </c>
      <c r="E88" s="105">
        <v>2</v>
      </c>
      <c r="F88" s="106">
        <v>20</v>
      </c>
      <c r="H88">
        <f t="shared" si="9"/>
        <v>1</v>
      </c>
      <c r="I88">
        <f t="shared" si="10"/>
        <v>1</v>
      </c>
      <c r="J88">
        <f t="shared" si="11"/>
        <v>1</v>
      </c>
      <c r="K88">
        <f t="shared" si="12"/>
        <v>0</v>
      </c>
      <c r="L88">
        <f t="shared" si="13"/>
        <v>1</v>
      </c>
      <c r="M88" s="113">
        <f t="shared" si="14"/>
        <v>1</v>
      </c>
    </row>
    <row r="89" spans="1:13" ht="15.75" thickBot="1">
      <c r="A89" s="105" t="s">
        <v>891</v>
      </c>
      <c r="B89" s="105">
        <v>0</v>
      </c>
      <c r="C89" s="105">
        <v>9</v>
      </c>
      <c r="D89" s="111">
        <v>10</v>
      </c>
      <c r="E89" s="105">
        <v>1</v>
      </c>
      <c r="F89" s="106">
        <v>20</v>
      </c>
      <c r="H89">
        <f t="shared" si="9"/>
        <v>0</v>
      </c>
      <c r="I89">
        <f t="shared" si="10"/>
        <v>1</v>
      </c>
      <c r="J89">
        <f t="shared" si="11"/>
        <v>1</v>
      </c>
      <c r="K89">
        <f t="shared" si="12"/>
        <v>0</v>
      </c>
      <c r="L89">
        <f t="shared" si="13"/>
        <v>1</v>
      </c>
      <c r="M89" s="113">
        <f t="shared" si="14"/>
        <v>1</v>
      </c>
    </row>
    <row r="90" spans="1:13" ht="15.75" thickBot="1">
      <c r="A90" s="105" t="s">
        <v>892</v>
      </c>
      <c r="B90" s="105">
        <v>10</v>
      </c>
      <c r="C90" s="105">
        <v>4</v>
      </c>
      <c r="D90" s="111">
        <v>4</v>
      </c>
      <c r="E90" s="105">
        <v>2</v>
      </c>
      <c r="F90" s="106">
        <v>20</v>
      </c>
      <c r="H90">
        <f t="shared" si="9"/>
        <v>1</v>
      </c>
      <c r="I90">
        <f t="shared" si="10"/>
        <v>0</v>
      </c>
      <c r="J90">
        <f t="shared" si="11"/>
        <v>0</v>
      </c>
      <c r="K90">
        <f t="shared" si="12"/>
        <v>0</v>
      </c>
      <c r="L90">
        <f t="shared" si="13"/>
        <v>1</v>
      </c>
      <c r="M90" s="113">
        <f t="shared" si="14"/>
        <v>0</v>
      </c>
    </row>
    <row r="91" spans="1:13" ht="15.75" thickBot="1">
      <c r="A91" s="105" t="s">
        <v>893</v>
      </c>
      <c r="B91" s="105">
        <v>8</v>
      </c>
      <c r="C91" s="105">
        <v>3</v>
      </c>
      <c r="D91" s="111">
        <v>6</v>
      </c>
      <c r="E91" s="105">
        <v>2.5</v>
      </c>
      <c r="F91" s="106">
        <v>19.5</v>
      </c>
      <c r="H91">
        <f t="shared" si="9"/>
        <v>1</v>
      </c>
      <c r="I91">
        <f t="shared" si="10"/>
        <v>0</v>
      </c>
      <c r="J91">
        <f t="shared" si="11"/>
        <v>1</v>
      </c>
      <c r="K91">
        <f t="shared" si="12"/>
        <v>0</v>
      </c>
      <c r="L91">
        <f t="shared" si="13"/>
        <v>1</v>
      </c>
      <c r="M91" s="113">
        <f t="shared" si="14"/>
        <v>1</v>
      </c>
    </row>
    <row r="92" spans="1:13" ht="15.75" thickBot="1">
      <c r="A92" s="105" t="s">
        <v>894</v>
      </c>
      <c r="B92" s="105">
        <v>9.5</v>
      </c>
      <c r="C92" s="105">
        <v>0.5</v>
      </c>
      <c r="D92" s="111">
        <v>6.5</v>
      </c>
      <c r="E92" s="105">
        <v>3</v>
      </c>
      <c r="F92" s="106">
        <v>19.5</v>
      </c>
      <c r="H92">
        <f t="shared" si="9"/>
        <v>1</v>
      </c>
      <c r="I92">
        <f t="shared" si="10"/>
        <v>0</v>
      </c>
      <c r="J92">
        <f t="shared" si="11"/>
        <v>1</v>
      </c>
      <c r="K92">
        <f t="shared" si="12"/>
        <v>0</v>
      </c>
      <c r="L92">
        <f t="shared" si="13"/>
        <v>1</v>
      </c>
      <c r="M92" s="113">
        <f t="shared" si="14"/>
        <v>1</v>
      </c>
    </row>
    <row r="93" spans="1:13" ht="15.75" thickBot="1">
      <c r="A93" s="105" t="s">
        <v>895</v>
      </c>
      <c r="B93" s="105">
        <v>9</v>
      </c>
      <c r="C93" s="105">
        <v>0</v>
      </c>
      <c r="D93" s="111">
        <v>7</v>
      </c>
      <c r="E93" s="105">
        <v>3.5</v>
      </c>
      <c r="F93" s="106">
        <v>19.5</v>
      </c>
      <c r="H93">
        <f t="shared" si="9"/>
        <v>1</v>
      </c>
      <c r="I93">
        <f t="shared" si="10"/>
        <v>0</v>
      </c>
      <c r="J93">
        <f t="shared" si="11"/>
        <v>1</v>
      </c>
      <c r="K93">
        <f t="shared" si="12"/>
        <v>0</v>
      </c>
      <c r="L93">
        <f t="shared" si="13"/>
        <v>1</v>
      </c>
      <c r="M93" s="113">
        <f t="shared" si="14"/>
        <v>1</v>
      </c>
    </row>
    <row r="94" spans="1:13" ht="15.75" thickBot="1">
      <c r="A94" s="105" t="s">
        <v>896</v>
      </c>
      <c r="B94" s="105">
        <v>8</v>
      </c>
      <c r="C94" s="105">
        <v>1</v>
      </c>
      <c r="D94" s="111">
        <v>8.5</v>
      </c>
      <c r="E94" s="105">
        <v>1.5</v>
      </c>
      <c r="F94" s="106">
        <v>19</v>
      </c>
      <c r="H94">
        <f t="shared" si="9"/>
        <v>1</v>
      </c>
      <c r="I94">
        <f t="shared" si="10"/>
        <v>0</v>
      </c>
      <c r="J94">
        <f t="shared" si="11"/>
        <v>1</v>
      </c>
      <c r="K94">
        <f t="shared" si="12"/>
        <v>0</v>
      </c>
      <c r="L94">
        <f t="shared" si="13"/>
        <v>1</v>
      </c>
      <c r="M94" s="113">
        <f t="shared" si="14"/>
        <v>1</v>
      </c>
    </row>
    <row r="95" spans="1:13" ht="15.75" thickBot="1">
      <c r="A95" s="105" t="s">
        <v>897</v>
      </c>
      <c r="B95" s="105">
        <v>8</v>
      </c>
      <c r="C95" s="105">
        <v>0</v>
      </c>
      <c r="D95" s="111">
        <v>10</v>
      </c>
      <c r="E95" s="105">
        <v>1</v>
      </c>
      <c r="F95" s="106">
        <v>19</v>
      </c>
      <c r="H95">
        <f t="shared" si="9"/>
        <v>1</v>
      </c>
      <c r="I95">
        <f t="shared" si="10"/>
        <v>0</v>
      </c>
      <c r="J95">
        <f t="shared" si="11"/>
        <v>1</v>
      </c>
      <c r="K95">
        <f t="shared" si="12"/>
        <v>0</v>
      </c>
      <c r="L95">
        <f t="shared" si="13"/>
        <v>1</v>
      </c>
      <c r="M95" s="113">
        <f t="shared" si="14"/>
        <v>1</v>
      </c>
    </row>
    <row r="96" spans="1:13" ht="15.75" thickBot="1">
      <c r="A96" s="105" t="s">
        <v>898</v>
      </c>
      <c r="B96" s="105">
        <v>8</v>
      </c>
      <c r="C96" s="105">
        <v>3</v>
      </c>
      <c r="D96" s="111">
        <v>7</v>
      </c>
      <c r="E96" s="105">
        <v>1</v>
      </c>
      <c r="F96" s="106">
        <v>19</v>
      </c>
      <c r="H96">
        <f t="shared" si="9"/>
        <v>1</v>
      </c>
      <c r="I96">
        <f t="shared" si="10"/>
        <v>0</v>
      </c>
      <c r="J96">
        <f t="shared" si="11"/>
        <v>1</v>
      </c>
      <c r="K96">
        <f t="shared" si="12"/>
        <v>0</v>
      </c>
      <c r="L96">
        <f t="shared" si="13"/>
        <v>1</v>
      </c>
      <c r="M96" s="113">
        <f t="shared" si="14"/>
        <v>1</v>
      </c>
    </row>
    <row r="97" spans="1:13" ht="15.75" thickBot="1">
      <c r="A97" s="105" t="s">
        <v>899</v>
      </c>
      <c r="B97" s="105">
        <v>7</v>
      </c>
      <c r="C97" s="105">
        <v>0</v>
      </c>
      <c r="D97" s="111">
        <v>10</v>
      </c>
      <c r="E97" s="105">
        <v>2</v>
      </c>
      <c r="F97" s="106">
        <v>19</v>
      </c>
      <c r="H97">
        <f t="shared" si="9"/>
        <v>1</v>
      </c>
      <c r="I97">
        <f t="shared" si="10"/>
        <v>0</v>
      </c>
      <c r="J97">
        <f t="shared" si="11"/>
        <v>1</v>
      </c>
      <c r="K97">
        <f t="shared" si="12"/>
        <v>0</v>
      </c>
      <c r="L97">
        <f t="shared" si="13"/>
        <v>1</v>
      </c>
      <c r="M97" s="113">
        <f t="shared" si="14"/>
        <v>1</v>
      </c>
    </row>
    <row r="98" spans="1:13" ht="15.75" thickBot="1">
      <c r="A98" s="105" t="s">
        <v>900</v>
      </c>
      <c r="B98" s="105">
        <v>9</v>
      </c>
      <c r="C98" s="105">
        <v>0</v>
      </c>
      <c r="D98" s="111">
        <v>9</v>
      </c>
      <c r="E98" s="105">
        <v>1</v>
      </c>
      <c r="F98" s="106">
        <v>19</v>
      </c>
      <c r="H98">
        <f t="shared" si="9"/>
        <v>1</v>
      </c>
      <c r="I98">
        <f t="shared" si="10"/>
        <v>0</v>
      </c>
      <c r="J98">
        <f t="shared" si="11"/>
        <v>1</v>
      </c>
      <c r="K98">
        <f t="shared" si="12"/>
        <v>0</v>
      </c>
      <c r="L98">
        <f t="shared" si="13"/>
        <v>1</v>
      </c>
      <c r="M98" s="113">
        <f t="shared" si="14"/>
        <v>1</v>
      </c>
    </row>
    <row r="99" spans="1:13" ht="15.75" thickBot="1">
      <c r="A99" s="105" t="s">
        <v>901</v>
      </c>
      <c r="B99" s="105">
        <v>9</v>
      </c>
      <c r="C99" s="105">
        <v>1</v>
      </c>
      <c r="D99" s="111">
        <v>8</v>
      </c>
      <c r="E99" s="105">
        <v>0.5</v>
      </c>
      <c r="F99" s="106">
        <v>18.5</v>
      </c>
      <c r="H99">
        <f t="shared" si="9"/>
        <v>1</v>
      </c>
      <c r="I99">
        <f t="shared" si="10"/>
        <v>0</v>
      </c>
      <c r="J99">
        <f t="shared" si="11"/>
        <v>1</v>
      </c>
      <c r="K99">
        <f t="shared" si="12"/>
        <v>0</v>
      </c>
      <c r="L99">
        <f t="shared" si="13"/>
        <v>1</v>
      </c>
      <c r="M99" s="113">
        <f t="shared" si="14"/>
        <v>1</v>
      </c>
    </row>
    <row r="100" spans="1:13" ht="15.75" thickBot="1">
      <c r="A100" s="105" t="s">
        <v>902</v>
      </c>
      <c r="B100" s="105">
        <v>9</v>
      </c>
      <c r="C100" s="105">
        <v>0</v>
      </c>
      <c r="D100" s="111">
        <v>7</v>
      </c>
      <c r="E100" s="105">
        <v>2.5</v>
      </c>
      <c r="F100" s="106">
        <v>18.5</v>
      </c>
      <c r="H100">
        <f t="shared" si="9"/>
        <v>1</v>
      </c>
      <c r="I100">
        <f t="shared" si="10"/>
        <v>0</v>
      </c>
      <c r="J100">
        <f t="shared" si="11"/>
        <v>1</v>
      </c>
      <c r="K100">
        <f t="shared" si="12"/>
        <v>0</v>
      </c>
      <c r="L100">
        <f t="shared" si="13"/>
        <v>1</v>
      </c>
      <c r="M100" s="113">
        <f t="shared" si="14"/>
        <v>1</v>
      </c>
    </row>
    <row r="101" spans="1:13" ht="15.75" thickBot="1">
      <c r="A101" s="105" t="s">
        <v>903</v>
      </c>
      <c r="B101" s="105">
        <v>6</v>
      </c>
      <c r="C101" s="105">
        <v>0</v>
      </c>
      <c r="D101" s="111">
        <v>9.5</v>
      </c>
      <c r="E101" s="105">
        <v>2.5</v>
      </c>
      <c r="F101" s="106">
        <v>18</v>
      </c>
      <c r="H101">
        <f t="shared" si="9"/>
        <v>1</v>
      </c>
      <c r="I101">
        <f t="shared" si="10"/>
        <v>0</v>
      </c>
      <c r="J101">
        <f t="shared" si="11"/>
        <v>1</v>
      </c>
      <c r="K101">
        <f t="shared" si="12"/>
        <v>0</v>
      </c>
      <c r="L101">
        <f t="shared" si="13"/>
        <v>1</v>
      </c>
      <c r="M101" s="113">
        <f t="shared" si="14"/>
        <v>1</v>
      </c>
    </row>
    <row r="102" spans="1:13" ht="15.75" thickBot="1">
      <c r="A102" s="105" t="s">
        <v>904</v>
      </c>
      <c r="B102" s="105">
        <v>8</v>
      </c>
      <c r="C102" s="105">
        <v>0</v>
      </c>
      <c r="D102" s="111">
        <v>7</v>
      </c>
      <c r="E102" s="105">
        <v>3</v>
      </c>
      <c r="F102" s="106">
        <v>18</v>
      </c>
      <c r="H102">
        <f t="shared" si="9"/>
        <v>1</v>
      </c>
      <c r="I102">
        <f t="shared" si="10"/>
        <v>0</v>
      </c>
      <c r="J102">
        <f t="shared" si="11"/>
        <v>1</v>
      </c>
      <c r="K102">
        <f t="shared" si="12"/>
        <v>0</v>
      </c>
      <c r="L102">
        <f t="shared" si="13"/>
        <v>1</v>
      </c>
      <c r="M102" s="113">
        <f t="shared" si="14"/>
        <v>1</v>
      </c>
    </row>
    <row r="103" spans="1:13" ht="15.75" thickBot="1">
      <c r="A103" s="105" t="s">
        <v>905</v>
      </c>
      <c r="B103" s="105">
        <v>10</v>
      </c>
      <c r="C103" s="105">
        <v>4</v>
      </c>
      <c r="D103" s="111">
        <v>3.5</v>
      </c>
      <c r="E103" s="105">
        <v>0.5</v>
      </c>
      <c r="F103" s="106">
        <v>18</v>
      </c>
      <c r="H103">
        <f t="shared" si="9"/>
        <v>1</v>
      </c>
      <c r="I103">
        <f t="shared" si="10"/>
        <v>0</v>
      </c>
      <c r="J103">
        <f t="shared" si="11"/>
        <v>0</v>
      </c>
      <c r="K103">
        <f t="shared" si="12"/>
        <v>0</v>
      </c>
      <c r="L103">
        <f t="shared" si="13"/>
        <v>1</v>
      </c>
      <c r="M103" s="113">
        <f t="shared" si="14"/>
        <v>0</v>
      </c>
    </row>
    <row r="104" spans="1:13" ht="15.75" thickBot="1">
      <c r="A104" s="105" t="s">
        <v>906</v>
      </c>
      <c r="B104" s="105">
        <v>8</v>
      </c>
      <c r="C104" s="105">
        <v>0</v>
      </c>
      <c r="D104" s="111">
        <v>10</v>
      </c>
      <c r="E104" s="105"/>
      <c r="F104" s="106">
        <v>18</v>
      </c>
      <c r="H104">
        <f t="shared" si="9"/>
        <v>1</v>
      </c>
      <c r="I104">
        <f t="shared" si="10"/>
        <v>0</v>
      </c>
      <c r="J104">
        <f t="shared" si="11"/>
        <v>1</v>
      </c>
      <c r="K104">
        <f t="shared" si="12"/>
        <v>0</v>
      </c>
      <c r="L104">
        <f t="shared" si="13"/>
        <v>1</v>
      </c>
      <c r="M104" s="113">
        <f t="shared" si="14"/>
        <v>1</v>
      </c>
    </row>
    <row r="105" spans="1:13" ht="15.75" thickBot="1">
      <c r="A105" s="105" t="s">
        <v>907</v>
      </c>
      <c r="B105" s="105">
        <v>10</v>
      </c>
      <c r="C105" s="105">
        <v>0</v>
      </c>
      <c r="D105" s="111">
        <v>6</v>
      </c>
      <c r="E105" s="105">
        <v>2</v>
      </c>
      <c r="F105" s="106">
        <v>18</v>
      </c>
      <c r="H105">
        <f t="shared" si="9"/>
        <v>1</v>
      </c>
      <c r="I105">
        <f t="shared" si="10"/>
        <v>0</v>
      </c>
      <c r="J105">
        <f t="shared" si="11"/>
        <v>1</v>
      </c>
      <c r="K105">
        <f t="shared" si="12"/>
        <v>0</v>
      </c>
      <c r="L105">
        <f t="shared" si="13"/>
        <v>1</v>
      </c>
      <c r="M105" s="113">
        <f t="shared" si="14"/>
        <v>1</v>
      </c>
    </row>
    <row r="106" spans="1:13" ht="15.75" thickBot="1">
      <c r="A106" s="105" t="s">
        <v>908</v>
      </c>
      <c r="B106" s="105">
        <v>6</v>
      </c>
      <c r="C106" s="105">
        <v>0</v>
      </c>
      <c r="D106" s="111">
        <v>10</v>
      </c>
      <c r="E106" s="105">
        <v>2</v>
      </c>
      <c r="F106" s="106">
        <v>18</v>
      </c>
      <c r="H106">
        <f t="shared" si="9"/>
        <v>1</v>
      </c>
      <c r="I106">
        <f t="shared" si="10"/>
        <v>0</v>
      </c>
      <c r="J106">
        <f t="shared" si="11"/>
        <v>1</v>
      </c>
      <c r="K106">
        <f t="shared" si="12"/>
        <v>0</v>
      </c>
      <c r="L106">
        <f t="shared" si="13"/>
        <v>1</v>
      </c>
      <c r="M106" s="113">
        <f t="shared" si="14"/>
        <v>1</v>
      </c>
    </row>
    <row r="107" spans="1:13" ht="15.75" thickBot="1">
      <c r="A107" s="105" t="s">
        <v>909</v>
      </c>
      <c r="B107" s="105">
        <v>9</v>
      </c>
      <c r="C107" s="105">
        <v>1</v>
      </c>
      <c r="D107" s="111">
        <v>7</v>
      </c>
      <c r="E107" s="105">
        <v>1</v>
      </c>
      <c r="F107" s="106">
        <v>18</v>
      </c>
      <c r="H107">
        <f t="shared" si="9"/>
        <v>1</v>
      </c>
      <c r="I107">
        <f t="shared" si="10"/>
        <v>0</v>
      </c>
      <c r="J107">
        <f t="shared" si="11"/>
        <v>1</v>
      </c>
      <c r="K107">
        <f t="shared" si="12"/>
        <v>0</v>
      </c>
      <c r="L107">
        <f t="shared" si="13"/>
        <v>1</v>
      </c>
      <c r="M107" s="113">
        <f t="shared" si="14"/>
        <v>1</v>
      </c>
    </row>
    <row r="108" spans="1:13" ht="15.75" thickBot="1">
      <c r="A108" s="105" t="s">
        <v>910</v>
      </c>
      <c r="B108" s="105">
        <v>9.5</v>
      </c>
      <c r="C108" s="105">
        <v>0</v>
      </c>
      <c r="D108" s="111">
        <v>7</v>
      </c>
      <c r="E108" s="105">
        <v>1</v>
      </c>
      <c r="F108" s="106">
        <v>17.5</v>
      </c>
      <c r="H108">
        <f t="shared" si="9"/>
        <v>1</v>
      </c>
      <c r="I108">
        <f t="shared" si="10"/>
        <v>0</v>
      </c>
      <c r="J108">
        <f t="shared" si="11"/>
        <v>1</v>
      </c>
      <c r="K108">
        <f t="shared" si="12"/>
        <v>0</v>
      </c>
      <c r="L108">
        <f t="shared" si="13"/>
        <v>1</v>
      </c>
      <c r="M108" s="113">
        <f t="shared" si="14"/>
        <v>1</v>
      </c>
    </row>
    <row r="109" spans="1:13" ht="15.75" thickBot="1">
      <c r="A109" s="105" t="s">
        <v>911</v>
      </c>
      <c r="B109" s="105">
        <v>10</v>
      </c>
      <c r="C109" s="105">
        <v>0</v>
      </c>
      <c r="D109" s="111">
        <v>7</v>
      </c>
      <c r="E109" s="105">
        <v>0.5</v>
      </c>
      <c r="F109" s="106">
        <v>17.5</v>
      </c>
      <c r="H109">
        <f t="shared" si="9"/>
        <v>1</v>
      </c>
      <c r="I109">
        <f t="shared" si="10"/>
        <v>0</v>
      </c>
      <c r="J109">
        <f t="shared" si="11"/>
        <v>1</v>
      </c>
      <c r="K109">
        <f t="shared" si="12"/>
        <v>0</v>
      </c>
      <c r="L109">
        <f t="shared" si="13"/>
        <v>1</v>
      </c>
      <c r="M109" s="113">
        <f t="shared" si="14"/>
        <v>1</v>
      </c>
    </row>
    <row r="110" spans="1:13" ht="15.75" thickBot="1">
      <c r="A110" s="105" t="s">
        <v>912</v>
      </c>
      <c r="B110" s="105">
        <v>1.5</v>
      </c>
      <c r="C110" s="105">
        <v>7</v>
      </c>
      <c r="D110" s="111">
        <v>7</v>
      </c>
      <c r="E110" s="105">
        <v>2</v>
      </c>
      <c r="F110" s="106">
        <v>17.5</v>
      </c>
      <c r="H110">
        <f t="shared" si="9"/>
        <v>0</v>
      </c>
      <c r="I110">
        <f t="shared" si="10"/>
        <v>1</v>
      </c>
      <c r="J110">
        <f t="shared" si="11"/>
        <v>1</v>
      </c>
      <c r="K110">
        <f t="shared" si="12"/>
        <v>0</v>
      </c>
      <c r="L110">
        <f t="shared" si="13"/>
        <v>1</v>
      </c>
      <c r="M110" s="113">
        <f t="shared" si="14"/>
        <v>1</v>
      </c>
    </row>
    <row r="111" spans="1:13" ht="15.75" thickBot="1">
      <c r="A111" s="105" t="s">
        <v>913</v>
      </c>
      <c r="B111" s="105">
        <v>8</v>
      </c>
      <c r="C111" s="105">
        <v>0</v>
      </c>
      <c r="D111" s="111">
        <v>7</v>
      </c>
      <c r="E111" s="105">
        <v>2</v>
      </c>
      <c r="F111" s="106">
        <v>17</v>
      </c>
      <c r="H111">
        <f t="shared" si="9"/>
        <v>1</v>
      </c>
      <c r="I111">
        <f t="shared" si="10"/>
        <v>0</v>
      </c>
      <c r="J111">
        <f t="shared" si="11"/>
        <v>1</v>
      </c>
      <c r="K111">
        <f t="shared" si="12"/>
        <v>0</v>
      </c>
      <c r="L111">
        <f t="shared" si="13"/>
        <v>1</v>
      </c>
      <c r="M111" s="113">
        <f t="shared" si="14"/>
        <v>1</v>
      </c>
    </row>
    <row r="112" spans="1:13" ht="15.75" thickBot="1">
      <c r="A112" s="105" t="s">
        <v>914</v>
      </c>
      <c r="B112" s="105">
        <v>10</v>
      </c>
      <c r="C112" s="105">
        <v>2</v>
      </c>
      <c r="D112" s="111">
        <v>5</v>
      </c>
      <c r="E112" s="105">
        <v>0</v>
      </c>
      <c r="F112" s="106">
        <v>17</v>
      </c>
      <c r="H112">
        <f t="shared" si="9"/>
        <v>1</v>
      </c>
      <c r="I112">
        <f t="shared" si="10"/>
        <v>0</v>
      </c>
      <c r="J112">
        <f t="shared" si="11"/>
        <v>1</v>
      </c>
      <c r="K112">
        <f t="shared" si="12"/>
        <v>0</v>
      </c>
      <c r="L112">
        <f t="shared" si="13"/>
        <v>1</v>
      </c>
      <c r="M112" s="113">
        <f t="shared" si="14"/>
        <v>1</v>
      </c>
    </row>
    <row r="113" spans="1:13" ht="15.75" thickBot="1">
      <c r="A113" s="105" t="s">
        <v>915</v>
      </c>
      <c r="B113" s="105">
        <v>2</v>
      </c>
      <c r="C113" s="105">
        <v>6</v>
      </c>
      <c r="D113" s="111">
        <v>7</v>
      </c>
      <c r="E113" s="105">
        <v>2</v>
      </c>
      <c r="F113" s="106">
        <v>17</v>
      </c>
      <c r="H113">
        <f t="shared" si="9"/>
        <v>0</v>
      </c>
      <c r="I113">
        <f t="shared" si="10"/>
        <v>1</v>
      </c>
      <c r="J113">
        <f t="shared" si="11"/>
        <v>1</v>
      </c>
      <c r="K113">
        <f t="shared" si="12"/>
        <v>0</v>
      </c>
      <c r="L113">
        <f t="shared" si="13"/>
        <v>1</v>
      </c>
      <c r="M113" s="113">
        <f t="shared" si="14"/>
        <v>1</v>
      </c>
    </row>
    <row r="114" spans="1:13" ht="15.75" thickBot="1">
      <c r="A114" s="105" t="s">
        <v>916</v>
      </c>
      <c r="B114" s="105">
        <v>2</v>
      </c>
      <c r="C114" s="105">
        <v>8</v>
      </c>
      <c r="D114" s="111">
        <v>7</v>
      </c>
      <c r="E114" s="105">
        <v>0</v>
      </c>
      <c r="F114" s="106">
        <v>17</v>
      </c>
      <c r="H114">
        <f t="shared" si="9"/>
        <v>0</v>
      </c>
      <c r="I114">
        <f t="shared" si="10"/>
        <v>1</v>
      </c>
      <c r="J114">
        <f t="shared" si="11"/>
        <v>1</v>
      </c>
      <c r="K114">
        <f t="shared" si="12"/>
        <v>0</v>
      </c>
      <c r="L114">
        <f t="shared" si="13"/>
        <v>1</v>
      </c>
      <c r="M114" s="113">
        <f t="shared" si="14"/>
        <v>1</v>
      </c>
    </row>
    <row r="115" spans="1:13" ht="15.75" thickBot="1">
      <c r="A115" s="105" t="s">
        <v>917</v>
      </c>
      <c r="B115" s="105">
        <v>7</v>
      </c>
      <c r="C115" s="105">
        <v>0</v>
      </c>
      <c r="D115" s="111">
        <v>7</v>
      </c>
      <c r="E115" s="105">
        <v>3</v>
      </c>
      <c r="F115" s="106">
        <v>17</v>
      </c>
      <c r="H115">
        <f t="shared" si="9"/>
        <v>1</v>
      </c>
      <c r="I115">
        <f t="shared" si="10"/>
        <v>0</v>
      </c>
      <c r="J115">
        <f t="shared" si="11"/>
        <v>1</v>
      </c>
      <c r="K115">
        <f t="shared" si="12"/>
        <v>0</v>
      </c>
      <c r="L115">
        <f t="shared" si="13"/>
        <v>1</v>
      </c>
      <c r="M115" s="113">
        <f t="shared" si="14"/>
        <v>1</v>
      </c>
    </row>
    <row r="116" spans="1:13" ht="15.75" thickBot="1">
      <c r="A116" s="105" t="s">
        <v>918</v>
      </c>
      <c r="B116" s="105">
        <v>8</v>
      </c>
      <c r="C116" s="105">
        <v>1</v>
      </c>
      <c r="D116" s="111">
        <v>7</v>
      </c>
      <c r="E116" s="105">
        <v>1</v>
      </c>
      <c r="F116" s="106">
        <v>17</v>
      </c>
      <c r="H116">
        <f t="shared" si="9"/>
        <v>1</v>
      </c>
      <c r="I116">
        <f t="shared" si="10"/>
        <v>0</v>
      </c>
      <c r="J116">
        <f t="shared" si="11"/>
        <v>1</v>
      </c>
      <c r="K116">
        <f t="shared" si="12"/>
        <v>0</v>
      </c>
      <c r="L116">
        <f t="shared" si="13"/>
        <v>1</v>
      </c>
      <c r="M116" s="113">
        <f t="shared" si="14"/>
        <v>1</v>
      </c>
    </row>
    <row r="117" spans="1:13" ht="15.75" thickBot="1">
      <c r="A117" s="105" t="s">
        <v>919</v>
      </c>
      <c r="B117" s="105">
        <v>10</v>
      </c>
      <c r="C117" s="105">
        <v>0</v>
      </c>
      <c r="D117" s="111">
        <v>6.5</v>
      </c>
      <c r="E117" s="105">
        <v>0</v>
      </c>
      <c r="F117" s="106">
        <v>16.5</v>
      </c>
      <c r="H117">
        <f t="shared" si="9"/>
        <v>1</v>
      </c>
      <c r="I117">
        <f t="shared" si="10"/>
        <v>0</v>
      </c>
      <c r="J117">
        <f t="shared" si="11"/>
        <v>1</v>
      </c>
      <c r="K117">
        <f t="shared" si="12"/>
        <v>0</v>
      </c>
      <c r="L117">
        <f t="shared" si="13"/>
        <v>1</v>
      </c>
      <c r="M117" s="113">
        <f t="shared" si="14"/>
        <v>1</v>
      </c>
    </row>
    <row r="118" spans="1:13" ht="15.75" thickBot="1">
      <c r="A118" s="105" t="s">
        <v>920</v>
      </c>
      <c r="B118" s="105">
        <v>5</v>
      </c>
      <c r="C118" s="105">
        <v>3</v>
      </c>
      <c r="D118" s="111">
        <v>7</v>
      </c>
      <c r="E118" s="105">
        <v>1.5</v>
      </c>
      <c r="F118" s="106">
        <v>16.5</v>
      </c>
      <c r="H118">
        <f t="shared" si="9"/>
        <v>1</v>
      </c>
      <c r="I118">
        <f t="shared" si="10"/>
        <v>0</v>
      </c>
      <c r="J118">
        <f t="shared" si="11"/>
        <v>1</v>
      </c>
      <c r="K118">
        <f t="shared" si="12"/>
        <v>0</v>
      </c>
      <c r="L118">
        <f t="shared" si="13"/>
        <v>1</v>
      </c>
      <c r="M118" s="113">
        <f t="shared" si="14"/>
        <v>1</v>
      </c>
    </row>
    <row r="119" spans="1:13" ht="15.75" thickBot="1">
      <c r="A119" s="105" t="s">
        <v>921</v>
      </c>
      <c r="B119" s="105">
        <v>6</v>
      </c>
      <c r="C119" s="105">
        <v>3</v>
      </c>
      <c r="D119" s="111">
        <v>7</v>
      </c>
      <c r="E119" s="105">
        <v>0.5</v>
      </c>
      <c r="F119" s="106">
        <v>16.5</v>
      </c>
      <c r="H119">
        <f t="shared" si="9"/>
        <v>1</v>
      </c>
      <c r="I119">
        <f t="shared" si="10"/>
        <v>0</v>
      </c>
      <c r="J119">
        <f t="shared" si="11"/>
        <v>1</v>
      </c>
      <c r="K119">
        <f t="shared" si="12"/>
        <v>0</v>
      </c>
      <c r="L119">
        <f t="shared" si="13"/>
        <v>1</v>
      </c>
      <c r="M119" s="113">
        <f t="shared" si="14"/>
        <v>1</v>
      </c>
    </row>
    <row r="120" spans="1:13" ht="15.75" thickBot="1">
      <c r="A120" s="105" t="s">
        <v>922</v>
      </c>
      <c r="B120" s="105">
        <v>8</v>
      </c>
      <c r="C120" s="105">
        <v>3.5</v>
      </c>
      <c r="D120" s="111">
        <v>5</v>
      </c>
      <c r="E120" s="105">
        <v>0</v>
      </c>
      <c r="F120" s="106">
        <v>16.5</v>
      </c>
      <c r="H120">
        <f t="shared" si="9"/>
        <v>1</v>
      </c>
      <c r="I120">
        <f t="shared" si="10"/>
        <v>0</v>
      </c>
      <c r="J120">
        <f t="shared" si="11"/>
        <v>1</v>
      </c>
      <c r="K120">
        <f t="shared" si="12"/>
        <v>0</v>
      </c>
      <c r="L120">
        <f t="shared" si="13"/>
        <v>1</v>
      </c>
      <c r="M120" s="113">
        <f t="shared" si="14"/>
        <v>1</v>
      </c>
    </row>
    <row r="121" spans="1:13" ht="15.75" thickBot="1">
      <c r="A121" s="105" t="s">
        <v>923</v>
      </c>
      <c r="B121" s="105">
        <v>10</v>
      </c>
      <c r="C121" s="105">
        <v>0</v>
      </c>
      <c r="D121" s="111">
        <v>5</v>
      </c>
      <c r="E121" s="105">
        <v>1</v>
      </c>
      <c r="F121" s="106">
        <v>16</v>
      </c>
      <c r="H121">
        <f t="shared" si="9"/>
        <v>1</v>
      </c>
      <c r="I121">
        <f t="shared" si="10"/>
        <v>0</v>
      </c>
      <c r="J121">
        <f t="shared" si="11"/>
        <v>1</v>
      </c>
      <c r="K121">
        <f t="shared" si="12"/>
        <v>0</v>
      </c>
      <c r="L121">
        <f t="shared" si="13"/>
        <v>1</v>
      </c>
      <c r="M121" s="113">
        <f t="shared" si="14"/>
        <v>1</v>
      </c>
    </row>
    <row r="122" spans="1:13" ht="15.75" thickBot="1">
      <c r="A122" s="105" t="s">
        <v>924</v>
      </c>
      <c r="B122" s="105">
        <v>8</v>
      </c>
      <c r="C122" s="105">
        <v>0</v>
      </c>
      <c r="D122" s="111">
        <v>8</v>
      </c>
      <c r="E122" s="105">
        <v>0</v>
      </c>
      <c r="F122" s="106">
        <v>16</v>
      </c>
      <c r="H122">
        <f t="shared" si="9"/>
        <v>1</v>
      </c>
      <c r="I122">
        <f t="shared" si="10"/>
        <v>0</v>
      </c>
      <c r="J122">
        <f t="shared" si="11"/>
        <v>1</v>
      </c>
      <c r="K122">
        <f t="shared" si="12"/>
        <v>0</v>
      </c>
      <c r="L122">
        <f t="shared" si="13"/>
        <v>1</v>
      </c>
      <c r="M122" s="113">
        <f t="shared" si="14"/>
        <v>1</v>
      </c>
    </row>
    <row r="123" spans="1:13" ht="15.75" thickBot="1">
      <c r="A123" s="105" t="s">
        <v>925</v>
      </c>
      <c r="B123" s="105">
        <v>0</v>
      </c>
      <c r="C123" s="105">
        <v>8</v>
      </c>
      <c r="D123" s="111">
        <v>6.5</v>
      </c>
      <c r="E123" s="105">
        <v>1.5</v>
      </c>
      <c r="F123" s="106">
        <v>16</v>
      </c>
      <c r="H123">
        <f t="shared" si="9"/>
        <v>0</v>
      </c>
      <c r="I123">
        <f t="shared" si="10"/>
        <v>1</v>
      </c>
      <c r="J123">
        <f t="shared" si="11"/>
        <v>1</v>
      </c>
      <c r="K123">
        <f t="shared" si="12"/>
        <v>0</v>
      </c>
      <c r="L123">
        <f t="shared" si="13"/>
        <v>1</v>
      </c>
      <c r="M123" s="113">
        <f t="shared" si="14"/>
        <v>1</v>
      </c>
    </row>
    <row r="124" spans="1:13" ht="15.75" thickBot="1">
      <c r="A124" s="105" t="s">
        <v>926</v>
      </c>
      <c r="B124" s="105">
        <v>8</v>
      </c>
      <c r="C124" s="105">
        <v>0</v>
      </c>
      <c r="D124" s="111">
        <v>8</v>
      </c>
      <c r="E124" s="105">
        <v>0</v>
      </c>
      <c r="F124" s="106">
        <v>16</v>
      </c>
      <c r="H124">
        <f t="shared" si="9"/>
        <v>1</v>
      </c>
      <c r="I124">
        <f t="shared" si="10"/>
        <v>0</v>
      </c>
      <c r="J124">
        <f t="shared" si="11"/>
        <v>1</v>
      </c>
      <c r="K124">
        <f t="shared" si="12"/>
        <v>0</v>
      </c>
      <c r="L124">
        <f t="shared" si="13"/>
        <v>1</v>
      </c>
      <c r="M124" s="113">
        <f t="shared" si="14"/>
        <v>1</v>
      </c>
    </row>
    <row r="125" spans="1:13" ht="15.75" thickBot="1">
      <c r="A125" s="105" t="s">
        <v>927</v>
      </c>
      <c r="B125" s="105">
        <v>9</v>
      </c>
      <c r="C125" s="105">
        <v>0</v>
      </c>
      <c r="D125" s="111">
        <v>7</v>
      </c>
      <c r="E125" s="105">
        <v>0</v>
      </c>
      <c r="F125" s="106">
        <v>16</v>
      </c>
      <c r="H125">
        <f t="shared" si="9"/>
        <v>1</v>
      </c>
      <c r="I125">
        <f t="shared" si="10"/>
        <v>0</v>
      </c>
      <c r="J125">
        <f t="shared" si="11"/>
        <v>1</v>
      </c>
      <c r="K125">
        <f t="shared" si="12"/>
        <v>0</v>
      </c>
      <c r="L125">
        <f t="shared" si="13"/>
        <v>1</v>
      </c>
      <c r="M125" s="113">
        <f t="shared" si="14"/>
        <v>1</v>
      </c>
    </row>
    <row r="126" spans="1:13" ht="15.75" thickBot="1">
      <c r="A126" s="105" t="s">
        <v>928</v>
      </c>
      <c r="B126" s="105">
        <v>0</v>
      </c>
      <c r="C126" s="105">
        <v>5</v>
      </c>
      <c r="D126" s="111">
        <v>10</v>
      </c>
      <c r="E126" s="105">
        <v>1</v>
      </c>
      <c r="F126" s="106">
        <v>16</v>
      </c>
      <c r="H126">
        <f t="shared" si="9"/>
        <v>0</v>
      </c>
      <c r="I126">
        <f t="shared" si="10"/>
        <v>1</v>
      </c>
      <c r="J126">
        <f t="shared" si="11"/>
        <v>1</v>
      </c>
      <c r="K126">
        <f t="shared" si="12"/>
        <v>0</v>
      </c>
      <c r="L126">
        <f t="shared" si="13"/>
        <v>1</v>
      </c>
      <c r="M126" s="113">
        <f t="shared" si="14"/>
        <v>1</v>
      </c>
    </row>
    <row r="127" spans="1:13" ht="15.75" thickBot="1">
      <c r="A127" s="105" t="s">
        <v>929</v>
      </c>
      <c r="B127" s="105">
        <v>10</v>
      </c>
      <c r="C127" s="105">
        <v>0</v>
      </c>
      <c r="D127" s="111">
        <v>6</v>
      </c>
      <c r="E127" s="105">
        <v>0</v>
      </c>
      <c r="F127" s="106">
        <v>16</v>
      </c>
      <c r="H127">
        <f t="shared" si="9"/>
        <v>1</v>
      </c>
      <c r="I127">
        <f t="shared" si="10"/>
        <v>0</v>
      </c>
      <c r="J127">
        <f t="shared" si="11"/>
        <v>1</v>
      </c>
      <c r="K127">
        <f t="shared" si="12"/>
        <v>0</v>
      </c>
      <c r="L127">
        <f t="shared" si="13"/>
        <v>1</v>
      </c>
      <c r="M127" s="113">
        <f t="shared" si="14"/>
        <v>1</v>
      </c>
    </row>
    <row r="128" spans="1:13" ht="15.75" thickBot="1">
      <c r="A128" s="105" t="s">
        <v>930</v>
      </c>
      <c r="B128" s="105">
        <v>6</v>
      </c>
      <c r="C128" s="105">
        <v>0</v>
      </c>
      <c r="D128" s="111">
        <v>10</v>
      </c>
      <c r="E128" s="105">
        <v>0</v>
      </c>
      <c r="F128" s="106">
        <v>16</v>
      </c>
      <c r="H128">
        <f t="shared" si="9"/>
        <v>1</v>
      </c>
      <c r="I128">
        <f t="shared" si="10"/>
        <v>0</v>
      </c>
      <c r="J128">
        <f t="shared" si="11"/>
        <v>1</v>
      </c>
      <c r="K128">
        <f t="shared" si="12"/>
        <v>0</v>
      </c>
      <c r="L128">
        <f t="shared" si="13"/>
        <v>1</v>
      </c>
      <c r="M128" s="113">
        <f t="shared" si="14"/>
        <v>1</v>
      </c>
    </row>
    <row r="129" spans="1:13" ht="15.75" thickBot="1">
      <c r="A129" s="105" t="s">
        <v>931</v>
      </c>
      <c r="B129" s="105">
        <v>7</v>
      </c>
      <c r="C129" s="105">
        <v>0</v>
      </c>
      <c r="D129" s="111">
        <v>6.5</v>
      </c>
      <c r="E129" s="105">
        <v>2</v>
      </c>
      <c r="F129" s="106">
        <v>15.5</v>
      </c>
      <c r="H129">
        <f t="shared" si="9"/>
        <v>1</v>
      </c>
      <c r="I129">
        <f t="shared" si="10"/>
        <v>0</v>
      </c>
      <c r="J129">
        <f t="shared" si="11"/>
        <v>1</v>
      </c>
      <c r="K129">
        <f t="shared" si="12"/>
        <v>0</v>
      </c>
      <c r="L129">
        <f t="shared" si="13"/>
        <v>1</v>
      </c>
      <c r="M129" s="113">
        <f t="shared" si="14"/>
        <v>1</v>
      </c>
    </row>
    <row r="130" spans="1:13" ht="15.75" thickBot="1">
      <c r="A130" s="105" t="s">
        <v>932</v>
      </c>
      <c r="B130" s="105">
        <v>7</v>
      </c>
      <c r="C130" s="105">
        <v>4</v>
      </c>
      <c r="D130" s="111">
        <v>0</v>
      </c>
      <c r="E130" s="105">
        <v>4.5</v>
      </c>
      <c r="F130" s="106">
        <v>15.5</v>
      </c>
      <c r="H130">
        <f t="shared" si="9"/>
        <v>1</v>
      </c>
      <c r="I130">
        <f t="shared" si="10"/>
        <v>0</v>
      </c>
      <c r="J130">
        <f t="shared" si="11"/>
        <v>0</v>
      </c>
      <c r="K130">
        <f t="shared" si="12"/>
        <v>0</v>
      </c>
      <c r="L130">
        <f t="shared" si="13"/>
        <v>1</v>
      </c>
      <c r="M130" s="113">
        <f t="shared" si="14"/>
        <v>0</v>
      </c>
    </row>
    <row r="131" spans="1:13" ht="15.75" thickBot="1">
      <c r="A131" s="105" t="s">
        <v>933</v>
      </c>
      <c r="B131" s="105">
        <v>8</v>
      </c>
      <c r="C131" s="105">
        <v>5.5</v>
      </c>
      <c r="D131" s="111">
        <v>0</v>
      </c>
      <c r="E131" s="105">
        <v>2</v>
      </c>
      <c r="F131" s="106">
        <v>15.5</v>
      </c>
      <c r="H131">
        <f t="shared" si="9"/>
        <v>1</v>
      </c>
      <c r="I131">
        <f t="shared" si="10"/>
        <v>1</v>
      </c>
      <c r="J131">
        <f t="shared" si="11"/>
        <v>0</v>
      </c>
      <c r="K131">
        <f t="shared" si="12"/>
        <v>0</v>
      </c>
      <c r="L131">
        <f t="shared" si="13"/>
        <v>1</v>
      </c>
      <c r="M131" s="113">
        <f t="shared" si="14"/>
        <v>1</v>
      </c>
    </row>
    <row r="132" spans="1:13" ht="15.75" thickBot="1">
      <c r="A132" s="105" t="s">
        <v>934</v>
      </c>
      <c r="B132" s="105">
        <v>2</v>
      </c>
      <c r="C132" s="105">
        <v>0</v>
      </c>
      <c r="D132" s="111">
        <v>7</v>
      </c>
      <c r="E132" s="105">
        <v>6</v>
      </c>
      <c r="F132" s="106">
        <v>15</v>
      </c>
      <c r="H132">
        <f t="shared" si="9"/>
        <v>0</v>
      </c>
      <c r="I132">
        <f t="shared" si="10"/>
        <v>0</v>
      </c>
      <c r="J132">
        <f t="shared" si="11"/>
        <v>1</v>
      </c>
      <c r="K132">
        <f t="shared" si="12"/>
        <v>1</v>
      </c>
      <c r="L132">
        <f t="shared" si="13"/>
        <v>1</v>
      </c>
      <c r="M132" s="113">
        <f t="shared" si="14"/>
        <v>1</v>
      </c>
    </row>
    <row r="133" spans="1:13" ht="15.75" thickBot="1">
      <c r="A133" s="105" t="s">
        <v>935</v>
      </c>
      <c r="B133" s="105">
        <v>9</v>
      </c>
      <c r="C133" s="105">
        <v>0</v>
      </c>
      <c r="D133" s="111">
        <v>6</v>
      </c>
      <c r="E133" s="105">
        <v>0</v>
      </c>
      <c r="F133" s="106">
        <v>15</v>
      </c>
      <c r="H133">
        <f t="shared" ref="H133:H194" si="15">IF(B133&gt;=5,1,0)</f>
        <v>1</v>
      </c>
      <c r="I133">
        <f t="shared" ref="I133:I194" si="16">IF(C133&gt;=5,1,0)</f>
        <v>0</v>
      </c>
      <c r="J133">
        <f t="shared" ref="J133:J194" si="17">IF(D133&gt;=5,1,0)</f>
        <v>1</v>
      </c>
      <c r="K133">
        <f t="shared" ref="K133:K194" si="18">IF(E133&gt;=5,1,0)</f>
        <v>0</v>
      </c>
      <c r="L133">
        <f t="shared" ref="L133:L194" si="19">IF(F133&gt;=14,1,0)</f>
        <v>1</v>
      </c>
      <c r="M133" s="113">
        <f t="shared" ref="M133:M194" si="20">IF((H133+I133+J133+K133+L133)&gt;=3,1,0)</f>
        <v>1</v>
      </c>
    </row>
    <row r="134" spans="1:13" ht="15.75" thickBot="1">
      <c r="A134" s="105" t="s">
        <v>936</v>
      </c>
      <c r="B134" s="105">
        <v>1</v>
      </c>
      <c r="C134" s="105">
        <v>0</v>
      </c>
      <c r="D134" s="111">
        <v>9.5</v>
      </c>
      <c r="E134" s="105">
        <v>4</v>
      </c>
      <c r="F134" s="106">
        <v>14.5</v>
      </c>
      <c r="H134">
        <f t="shared" si="15"/>
        <v>0</v>
      </c>
      <c r="I134">
        <f t="shared" si="16"/>
        <v>0</v>
      </c>
      <c r="J134">
        <f t="shared" si="17"/>
        <v>1</v>
      </c>
      <c r="K134">
        <f t="shared" si="18"/>
        <v>0</v>
      </c>
      <c r="L134">
        <f t="shared" si="19"/>
        <v>1</v>
      </c>
      <c r="M134" s="113">
        <f t="shared" si="20"/>
        <v>0</v>
      </c>
    </row>
    <row r="135" spans="1:13" ht="15.75" thickBot="1">
      <c r="A135" s="105" t="s">
        <v>937</v>
      </c>
      <c r="B135" s="105">
        <v>2</v>
      </c>
      <c r="C135" s="105">
        <v>3</v>
      </c>
      <c r="D135" s="111">
        <v>9.5</v>
      </c>
      <c r="E135" s="105">
        <v>0</v>
      </c>
      <c r="F135" s="106">
        <v>14.5</v>
      </c>
      <c r="H135">
        <f t="shared" si="15"/>
        <v>0</v>
      </c>
      <c r="I135">
        <f t="shared" si="16"/>
        <v>0</v>
      </c>
      <c r="J135">
        <f t="shared" si="17"/>
        <v>1</v>
      </c>
      <c r="K135">
        <f t="shared" si="18"/>
        <v>0</v>
      </c>
      <c r="L135">
        <f t="shared" si="19"/>
        <v>1</v>
      </c>
      <c r="M135" s="113">
        <f t="shared" si="20"/>
        <v>0</v>
      </c>
    </row>
    <row r="136" spans="1:13" ht="15.75" thickBot="1">
      <c r="A136" s="105" t="s">
        <v>938</v>
      </c>
      <c r="B136" s="105">
        <v>8</v>
      </c>
      <c r="C136" s="105">
        <v>6</v>
      </c>
      <c r="D136" s="111">
        <v>0</v>
      </c>
      <c r="E136" s="105">
        <v>0</v>
      </c>
      <c r="F136" s="106">
        <v>14</v>
      </c>
      <c r="H136">
        <f t="shared" si="15"/>
        <v>1</v>
      </c>
      <c r="I136">
        <f t="shared" si="16"/>
        <v>1</v>
      </c>
      <c r="J136">
        <f t="shared" si="17"/>
        <v>0</v>
      </c>
      <c r="K136">
        <f t="shared" si="18"/>
        <v>0</v>
      </c>
      <c r="L136">
        <f t="shared" si="19"/>
        <v>1</v>
      </c>
      <c r="M136" s="113">
        <f t="shared" si="20"/>
        <v>1</v>
      </c>
    </row>
    <row r="137" spans="1:13" ht="15.75" thickBot="1">
      <c r="A137" s="105" t="s">
        <v>939</v>
      </c>
      <c r="B137" s="105">
        <v>6</v>
      </c>
      <c r="C137" s="105">
        <v>0</v>
      </c>
      <c r="D137" s="111">
        <v>6</v>
      </c>
      <c r="E137" s="105">
        <v>2</v>
      </c>
      <c r="F137" s="106">
        <v>14</v>
      </c>
      <c r="H137">
        <f t="shared" si="15"/>
        <v>1</v>
      </c>
      <c r="I137">
        <f t="shared" si="16"/>
        <v>0</v>
      </c>
      <c r="J137">
        <f t="shared" si="17"/>
        <v>1</v>
      </c>
      <c r="K137">
        <f t="shared" si="18"/>
        <v>0</v>
      </c>
      <c r="L137">
        <f t="shared" si="19"/>
        <v>1</v>
      </c>
      <c r="M137" s="113">
        <f t="shared" si="20"/>
        <v>1</v>
      </c>
    </row>
    <row r="138" spans="1:13" ht="15.75" thickBot="1">
      <c r="A138" s="105" t="s">
        <v>940</v>
      </c>
      <c r="B138" s="105">
        <v>10</v>
      </c>
      <c r="C138" s="105">
        <v>4</v>
      </c>
      <c r="D138" s="111">
        <v>0</v>
      </c>
      <c r="E138" s="105">
        <v>0</v>
      </c>
      <c r="F138" s="106">
        <v>14</v>
      </c>
      <c r="H138">
        <f t="shared" si="15"/>
        <v>1</v>
      </c>
      <c r="I138">
        <f t="shared" si="16"/>
        <v>0</v>
      </c>
      <c r="J138">
        <f t="shared" si="17"/>
        <v>0</v>
      </c>
      <c r="K138">
        <f t="shared" si="18"/>
        <v>0</v>
      </c>
      <c r="L138">
        <f t="shared" si="19"/>
        <v>1</v>
      </c>
      <c r="M138" s="113">
        <f t="shared" si="20"/>
        <v>0</v>
      </c>
    </row>
    <row r="139" spans="1:13" ht="15.75" thickBot="1">
      <c r="A139" s="105" t="s">
        <v>941</v>
      </c>
      <c r="B139" s="105">
        <v>3</v>
      </c>
      <c r="C139" s="105">
        <v>0</v>
      </c>
      <c r="D139" s="111">
        <v>8</v>
      </c>
      <c r="E139" s="105">
        <v>3</v>
      </c>
      <c r="F139" s="106">
        <v>14</v>
      </c>
      <c r="H139">
        <f t="shared" si="15"/>
        <v>0</v>
      </c>
      <c r="I139">
        <f t="shared" si="16"/>
        <v>0</v>
      </c>
      <c r="J139">
        <f t="shared" si="17"/>
        <v>1</v>
      </c>
      <c r="K139">
        <f t="shared" si="18"/>
        <v>0</v>
      </c>
      <c r="L139">
        <f t="shared" si="19"/>
        <v>1</v>
      </c>
      <c r="M139" s="113">
        <f t="shared" si="20"/>
        <v>0</v>
      </c>
    </row>
    <row r="140" spans="1:13" ht="15.75" thickBot="1">
      <c r="A140" s="105" t="s">
        <v>942</v>
      </c>
      <c r="B140" s="105">
        <v>3.5</v>
      </c>
      <c r="C140" s="105">
        <v>3</v>
      </c>
      <c r="D140" s="111">
        <v>7</v>
      </c>
      <c r="E140" s="105">
        <v>0</v>
      </c>
      <c r="F140" s="106">
        <v>13.5</v>
      </c>
      <c r="H140">
        <f t="shared" si="15"/>
        <v>0</v>
      </c>
      <c r="I140">
        <f t="shared" si="16"/>
        <v>0</v>
      </c>
      <c r="J140">
        <f t="shared" si="17"/>
        <v>1</v>
      </c>
      <c r="K140">
        <f t="shared" si="18"/>
        <v>0</v>
      </c>
      <c r="L140">
        <f t="shared" si="19"/>
        <v>0</v>
      </c>
      <c r="M140" s="113">
        <f t="shared" si="20"/>
        <v>0</v>
      </c>
    </row>
    <row r="141" spans="1:13" ht="15.75" thickBot="1">
      <c r="A141" s="105" t="s">
        <v>943</v>
      </c>
      <c r="B141" s="105">
        <v>10</v>
      </c>
      <c r="C141" s="105">
        <v>3.5</v>
      </c>
      <c r="D141" s="111">
        <v>0</v>
      </c>
      <c r="E141" s="105">
        <v>0</v>
      </c>
      <c r="F141" s="106">
        <v>13.5</v>
      </c>
      <c r="H141">
        <f t="shared" si="15"/>
        <v>1</v>
      </c>
      <c r="I141">
        <f t="shared" si="16"/>
        <v>0</v>
      </c>
      <c r="J141">
        <f t="shared" si="17"/>
        <v>0</v>
      </c>
      <c r="K141">
        <f t="shared" si="18"/>
        <v>0</v>
      </c>
      <c r="L141">
        <f t="shared" si="19"/>
        <v>0</v>
      </c>
      <c r="M141" s="113">
        <f t="shared" si="20"/>
        <v>0</v>
      </c>
    </row>
    <row r="142" spans="1:13" ht="15.75" thickBot="1">
      <c r="A142" s="105" t="s">
        <v>944</v>
      </c>
      <c r="B142" s="105">
        <v>0</v>
      </c>
      <c r="C142" s="105">
        <v>5</v>
      </c>
      <c r="D142" s="111">
        <v>7</v>
      </c>
      <c r="E142" s="105">
        <v>1.5</v>
      </c>
      <c r="F142" s="106">
        <v>13.5</v>
      </c>
      <c r="H142">
        <f t="shared" si="15"/>
        <v>0</v>
      </c>
      <c r="I142">
        <f t="shared" si="16"/>
        <v>1</v>
      </c>
      <c r="J142">
        <f t="shared" si="17"/>
        <v>1</v>
      </c>
      <c r="K142">
        <f t="shared" si="18"/>
        <v>0</v>
      </c>
      <c r="L142">
        <f t="shared" si="19"/>
        <v>0</v>
      </c>
      <c r="M142" s="113">
        <f t="shared" si="20"/>
        <v>0</v>
      </c>
    </row>
    <row r="143" spans="1:13" ht="15.75" thickBot="1">
      <c r="A143" s="105" t="s">
        <v>945</v>
      </c>
      <c r="B143" s="105">
        <v>3</v>
      </c>
      <c r="C143" s="105">
        <v>0</v>
      </c>
      <c r="D143" s="111">
        <v>10</v>
      </c>
      <c r="E143" s="105">
        <v>0</v>
      </c>
      <c r="F143" s="106">
        <v>13</v>
      </c>
      <c r="H143">
        <f t="shared" si="15"/>
        <v>0</v>
      </c>
      <c r="I143">
        <f t="shared" si="16"/>
        <v>0</v>
      </c>
      <c r="J143">
        <f t="shared" si="17"/>
        <v>1</v>
      </c>
      <c r="K143">
        <f t="shared" si="18"/>
        <v>0</v>
      </c>
      <c r="L143">
        <f t="shared" si="19"/>
        <v>0</v>
      </c>
      <c r="M143" s="113">
        <f t="shared" si="20"/>
        <v>0</v>
      </c>
    </row>
    <row r="144" spans="1:13" ht="15.75" thickBot="1">
      <c r="A144" s="105" t="s">
        <v>946</v>
      </c>
      <c r="B144" s="105">
        <v>10</v>
      </c>
      <c r="C144" s="105">
        <v>0</v>
      </c>
      <c r="D144" s="111">
        <v>3</v>
      </c>
      <c r="E144" s="105">
        <v>0</v>
      </c>
      <c r="F144" s="106">
        <v>13</v>
      </c>
      <c r="H144">
        <f t="shared" si="15"/>
        <v>1</v>
      </c>
      <c r="I144">
        <f t="shared" si="16"/>
        <v>0</v>
      </c>
      <c r="J144">
        <f t="shared" si="17"/>
        <v>0</v>
      </c>
      <c r="K144">
        <f t="shared" si="18"/>
        <v>0</v>
      </c>
      <c r="L144">
        <f t="shared" si="19"/>
        <v>0</v>
      </c>
      <c r="M144" s="113">
        <f t="shared" si="20"/>
        <v>0</v>
      </c>
    </row>
    <row r="145" spans="1:13" ht="15.75" thickBot="1">
      <c r="A145" s="105" t="s">
        <v>947</v>
      </c>
      <c r="B145" s="105">
        <v>6</v>
      </c>
      <c r="C145" s="105">
        <v>0</v>
      </c>
      <c r="D145" s="111">
        <v>7</v>
      </c>
      <c r="E145" s="105">
        <v>0</v>
      </c>
      <c r="F145" s="106">
        <v>13</v>
      </c>
      <c r="H145">
        <f t="shared" si="15"/>
        <v>1</v>
      </c>
      <c r="I145">
        <f t="shared" si="16"/>
        <v>0</v>
      </c>
      <c r="J145">
        <f t="shared" si="17"/>
        <v>1</v>
      </c>
      <c r="K145">
        <f t="shared" si="18"/>
        <v>0</v>
      </c>
      <c r="L145">
        <f t="shared" si="19"/>
        <v>0</v>
      </c>
      <c r="M145" s="113">
        <f t="shared" si="20"/>
        <v>0</v>
      </c>
    </row>
    <row r="146" spans="1:13" ht="15.75" thickBot="1">
      <c r="A146" s="105" t="s">
        <v>948</v>
      </c>
      <c r="B146" s="105">
        <v>6</v>
      </c>
      <c r="C146" s="105">
        <v>0</v>
      </c>
      <c r="D146" s="111">
        <v>7</v>
      </c>
      <c r="E146" s="105">
        <v>0</v>
      </c>
      <c r="F146" s="106">
        <v>13</v>
      </c>
      <c r="H146">
        <f t="shared" si="15"/>
        <v>1</v>
      </c>
      <c r="I146">
        <f t="shared" si="16"/>
        <v>0</v>
      </c>
      <c r="J146">
        <f t="shared" si="17"/>
        <v>1</v>
      </c>
      <c r="K146">
        <f t="shared" si="18"/>
        <v>0</v>
      </c>
      <c r="L146">
        <f t="shared" si="19"/>
        <v>0</v>
      </c>
      <c r="M146" s="113">
        <f t="shared" si="20"/>
        <v>0</v>
      </c>
    </row>
    <row r="147" spans="1:13" ht="15.75" thickBot="1">
      <c r="A147" s="105" t="s">
        <v>949</v>
      </c>
      <c r="B147" s="105">
        <v>5</v>
      </c>
      <c r="C147" s="105">
        <v>0</v>
      </c>
      <c r="D147" s="111">
        <v>7</v>
      </c>
      <c r="E147" s="105">
        <v>0.5</v>
      </c>
      <c r="F147" s="106">
        <v>12.5</v>
      </c>
      <c r="H147">
        <f t="shared" si="15"/>
        <v>1</v>
      </c>
      <c r="I147">
        <f t="shared" si="16"/>
        <v>0</v>
      </c>
      <c r="J147">
        <f t="shared" si="17"/>
        <v>1</v>
      </c>
      <c r="K147">
        <f t="shared" si="18"/>
        <v>0</v>
      </c>
      <c r="L147">
        <f t="shared" si="19"/>
        <v>0</v>
      </c>
      <c r="M147" s="113">
        <f t="shared" si="20"/>
        <v>0</v>
      </c>
    </row>
    <row r="148" spans="1:13" ht="15.75" thickBot="1">
      <c r="A148" s="105" t="s">
        <v>950</v>
      </c>
      <c r="B148" s="105">
        <v>0</v>
      </c>
      <c r="C148" s="105">
        <v>5.5</v>
      </c>
      <c r="D148" s="111">
        <v>7</v>
      </c>
      <c r="E148" s="105">
        <v>0</v>
      </c>
      <c r="F148" s="106">
        <v>12.5</v>
      </c>
      <c r="H148">
        <f t="shared" si="15"/>
        <v>0</v>
      </c>
      <c r="I148">
        <f t="shared" si="16"/>
        <v>1</v>
      </c>
      <c r="J148">
        <f t="shared" si="17"/>
        <v>1</v>
      </c>
      <c r="K148">
        <f t="shared" si="18"/>
        <v>0</v>
      </c>
      <c r="L148">
        <f t="shared" si="19"/>
        <v>0</v>
      </c>
      <c r="M148" s="113">
        <f t="shared" si="20"/>
        <v>0</v>
      </c>
    </row>
    <row r="149" spans="1:13" ht="15.75" thickBot="1">
      <c r="A149" s="105" t="s">
        <v>951</v>
      </c>
      <c r="B149" s="105">
        <v>0</v>
      </c>
      <c r="C149" s="105">
        <v>2</v>
      </c>
      <c r="D149" s="111">
        <v>10</v>
      </c>
      <c r="E149" s="105">
        <v>0</v>
      </c>
      <c r="F149" s="106">
        <v>12</v>
      </c>
      <c r="H149">
        <f t="shared" si="15"/>
        <v>0</v>
      </c>
      <c r="I149">
        <f t="shared" si="16"/>
        <v>0</v>
      </c>
      <c r="J149">
        <f t="shared" si="17"/>
        <v>1</v>
      </c>
      <c r="K149">
        <f t="shared" si="18"/>
        <v>0</v>
      </c>
      <c r="L149">
        <f t="shared" si="19"/>
        <v>0</v>
      </c>
      <c r="M149" s="113">
        <f t="shared" si="20"/>
        <v>0</v>
      </c>
    </row>
    <row r="150" spans="1:13" ht="15.75" thickBot="1">
      <c r="A150" s="105" t="s">
        <v>952</v>
      </c>
      <c r="B150" s="105">
        <v>5</v>
      </c>
      <c r="C150" s="105">
        <v>0</v>
      </c>
      <c r="D150" s="111">
        <v>7</v>
      </c>
      <c r="E150" s="105">
        <v>0</v>
      </c>
      <c r="F150" s="106">
        <v>12</v>
      </c>
      <c r="H150">
        <f t="shared" si="15"/>
        <v>1</v>
      </c>
      <c r="I150">
        <f t="shared" si="16"/>
        <v>0</v>
      </c>
      <c r="J150">
        <f t="shared" si="17"/>
        <v>1</v>
      </c>
      <c r="K150">
        <f t="shared" si="18"/>
        <v>0</v>
      </c>
      <c r="L150">
        <f t="shared" si="19"/>
        <v>0</v>
      </c>
      <c r="M150" s="113">
        <f t="shared" si="20"/>
        <v>0</v>
      </c>
    </row>
    <row r="151" spans="1:13" ht="15.75" thickBot="1">
      <c r="A151" s="105" t="s">
        <v>953</v>
      </c>
      <c r="B151" s="105">
        <v>6</v>
      </c>
      <c r="C151" s="105">
        <v>0</v>
      </c>
      <c r="D151" s="111">
        <v>6</v>
      </c>
      <c r="E151" s="105">
        <v>0</v>
      </c>
      <c r="F151" s="106">
        <v>12</v>
      </c>
      <c r="H151">
        <f t="shared" si="15"/>
        <v>1</v>
      </c>
      <c r="I151">
        <f t="shared" si="16"/>
        <v>0</v>
      </c>
      <c r="J151">
        <f t="shared" si="17"/>
        <v>1</v>
      </c>
      <c r="K151">
        <f t="shared" si="18"/>
        <v>0</v>
      </c>
      <c r="L151">
        <f t="shared" si="19"/>
        <v>0</v>
      </c>
      <c r="M151" s="113">
        <f t="shared" si="20"/>
        <v>0</v>
      </c>
    </row>
    <row r="152" spans="1:13" ht="15.75" thickBot="1">
      <c r="A152" s="105" t="s">
        <v>954</v>
      </c>
      <c r="B152" s="105">
        <v>7.5</v>
      </c>
      <c r="C152" s="105">
        <v>0</v>
      </c>
      <c r="D152" s="111">
        <v>4</v>
      </c>
      <c r="E152" s="105">
        <v>0</v>
      </c>
      <c r="F152" s="106">
        <v>11.5</v>
      </c>
      <c r="H152">
        <f t="shared" si="15"/>
        <v>1</v>
      </c>
      <c r="I152">
        <f t="shared" si="16"/>
        <v>0</v>
      </c>
      <c r="J152">
        <f t="shared" si="17"/>
        <v>0</v>
      </c>
      <c r="K152">
        <f t="shared" si="18"/>
        <v>0</v>
      </c>
      <c r="L152">
        <f t="shared" si="19"/>
        <v>0</v>
      </c>
      <c r="M152" s="113">
        <f t="shared" si="20"/>
        <v>0</v>
      </c>
    </row>
    <row r="153" spans="1:13" ht="15.75" thickBot="1">
      <c r="A153" s="105" t="s">
        <v>955</v>
      </c>
      <c r="B153" s="105">
        <v>4</v>
      </c>
      <c r="C153" s="105">
        <v>0</v>
      </c>
      <c r="D153" s="111">
        <v>7</v>
      </c>
      <c r="E153" s="105">
        <v>0</v>
      </c>
      <c r="F153" s="106">
        <v>11</v>
      </c>
      <c r="H153">
        <f t="shared" si="15"/>
        <v>0</v>
      </c>
      <c r="I153">
        <f t="shared" si="16"/>
        <v>0</v>
      </c>
      <c r="J153">
        <f t="shared" si="17"/>
        <v>1</v>
      </c>
      <c r="K153">
        <f t="shared" si="18"/>
        <v>0</v>
      </c>
      <c r="L153">
        <f t="shared" si="19"/>
        <v>0</v>
      </c>
      <c r="M153" s="113">
        <f t="shared" si="20"/>
        <v>0</v>
      </c>
    </row>
    <row r="154" spans="1:13" ht="15.75" thickBot="1">
      <c r="A154" s="105" t="s">
        <v>956</v>
      </c>
      <c r="B154" s="105">
        <v>7</v>
      </c>
      <c r="C154" s="105">
        <v>0</v>
      </c>
      <c r="D154" s="111">
        <v>4</v>
      </c>
      <c r="E154" s="105">
        <v>0</v>
      </c>
      <c r="F154" s="106">
        <v>11</v>
      </c>
      <c r="H154">
        <f t="shared" si="15"/>
        <v>1</v>
      </c>
      <c r="I154">
        <f t="shared" si="16"/>
        <v>0</v>
      </c>
      <c r="J154">
        <f t="shared" si="17"/>
        <v>0</v>
      </c>
      <c r="K154">
        <f t="shared" si="18"/>
        <v>0</v>
      </c>
      <c r="L154">
        <f t="shared" si="19"/>
        <v>0</v>
      </c>
      <c r="M154" s="113">
        <f t="shared" si="20"/>
        <v>0</v>
      </c>
    </row>
    <row r="155" spans="1:13" ht="15.75" thickBot="1">
      <c r="A155" s="105" t="s">
        <v>957</v>
      </c>
      <c r="B155" s="105">
        <v>6</v>
      </c>
      <c r="C155" s="105">
        <v>0</v>
      </c>
      <c r="D155" s="111">
        <v>3</v>
      </c>
      <c r="E155" s="105">
        <v>2</v>
      </c>
      <c r="F155" s="106">
        <v>11</v>
      </c>
      <c r="H155">
        <f t="shared" si="15"/>
        <v>1</v>
      </c>
      <c r="I155">
        <f t="shared" si="16"/>
        <v>0</v>
      </c>
      <c r="J155">
        <f t="shared" si="17"/>
        <v>0</v>
      </c>
      <c r="K155">
        <f t="shared" si="18"/>
        <v>0</v>
      </c>
      <c r="L155">
        <f t="shared" si="19"/>
        <v>0</v>
      </c>
      <c r="M155" s="113">
        <f t="shared" si="20"/>
        <v>0</v>
      </c>
    </row>
    <row r="156" spans="1:13" ht="15.75" thickBot="1">
      <c r="A156" s="105" t="s">
        <v>958</v>
      </c>
      <c r="B156" s="105">
        <v>7</v>
      </c>
      <c r="C156" s="105">
        <v>0</v>
      </c>
      <c r="D156" s="111">
        <v>4</v>
      </c>
      <c r="E156" s="105">
        <v>0</v>
      </c>
      <c r="F156" s="106">
        <v>11</v>
      </c>
      <c r="H156">
        <f t="shared" si="15"/>
        <v>1</v>
      </c>
      <c r="I156">
        <f t="shared" si="16"/>
        <v>0</v>
      </c>
      <c r="J156">
        <f t="shared" si="17"/>
        <v>0</v>
      </c>
      <c r="K156">
        <f t="shared" si="18"/>
        <v>0</v>
      </c>
      <c r="L156">
        <f t="shared" si="19"/>
        <v>0</v>
      </c>
      <c r="M156" s="113">
        <f t="shared" si="20"/>
        <v>0</v>
      </c>
    </row>
    <row r="157" spans="1:13" ht="15.75" thickBot="1">
      <c r="A157" s="105" t="s">
        <v>959</v>
      </c>
      <c r="B157" s="105">
        <v>2</v>
      </c>
      <c r="C157" s="105">
        <v>3</v>
      </c>
      <c r="D157" s="111">
        <v>3.5</v>
      </c>
      <c r="E157" s="105">
        <v>2</v>
      </c>
      <c r="F157" s="106">
        <v>10.5</v>
      </c>
      <c r="H157">
        <f t="shared" si="15"/>
        <v>0</v>
      </c>
      <c r="I157">
        <f t="shared" si="16"/>
        <v>0</v>
      </c>
      <c r="J157">
        <f t="shared" si="17"/>
        <v>0</v>
      </c>
      <c r="K157">
        <f t="shared" si="18"/>
        <v>0</v>
      </c>
      <c r="L157">
        <f t="shared" si="19"/>
        <v>0</v>
      </c>
      <c r="M157" s="113">
        <f t="shared" si="20"/>
        <v>0</v>
      </c>
    </row>
    <row r="158" spans="1:13" ht="15.75" thickBot="1">
      <c r="A158" s="105" t="s">
        <v>960</v>
      </c>
      <c r="B158" s="105">
        <v>0</v>
      </c>
      <c r="C158" s="105">
        <v>0</v>
      </c>
      <c r="D158" s="111">
        <v>10</v>
      </c>
      <c r="E158" s="105">
        <v>0</v>
      </c>
      <c r="F158" s="106">
        <v>10</v>
      </c>
      <c r="H158">
        <f t="shared" si="15"/>
        <v>0</v>
      </c>
      <c r="I158">
        <f t="shared" si="16"/>
        <v>0</v>
      </c>
      <c r="J158">
        <f t="shared" si="17"/>
        <v>1</v>
      </c>
      <c r="K158">
        <f t="shared" si="18"/>
        <v>0</v>
      </c>
      <c r="L158">
        <f t="shared" si="19"/>
        <v>0</v>
      </c>
      <c r="M158" s="113">
        <f t="shared" si="20"/>
        <v>0</v>
      </c>
    </row>
    <row r="159" spans="1:13" ht="15.75" thickBot="1">
      <c r="A159" s="105" t="s">
        <v>961</v>
      </c>
      <c r="B159" s="105">
        <v>0</v>
      </c>
      <c r="C159" s="105">
        <v>0</v>
      </c>
      <c r="D159" s="111">
        <v>10</v>
      </c>
      <c r="E159" s="105">
        <v>0</v>
      </c>
      <c r="F159" s="106">
        <v>10</v>
      </c>
      <c r="H159">
        <f t="shared" si="15"/>
        <v>0</v>
      </c>
      <c r="I159">
        <f t="shared" si="16"/>
        <v>0</v>
      </c>
      <c r="J159">
        <f t="shared" si="17"/>
        <v>1</v>
      </c>
      <c r="K159">
        <f t="shared" si="18"/>
        <v>0</v>
      </c>
      <c r="L159">
        <f t="shared" si="19"/>
        <v>0</v>
      </c>
      <c r="M159" s="113">
        <f t="shared" si="20"/>
        <v>0</v>
      </c>
    </row>
    <row r="160" spans="1:13" ht="15.75" thickBot="1">
      <c r="A160" s="105" t="s">
        <v>962</v>
      </c>
      <c r="B160" s="105">
        <v>2</v>
      </c>
      <c r="C160" s="105">
        <v>4</v>
      </c>
      <c r="D160" s="111">
        <v>4</v>
      </c>
      <c r="E160" s="105">
        <v>0</v>
      </c>
      <c r="F160" s="106">
        <v>10</v>
      </c>
      <c r="H160">
        <f t="shared" si="15"/>
        <v>0</v>
      </c>
      <c r="I160">
        <f t="shared" si="16"/>
        <v>0</v>
      </c>
      <c r="J160">
        <f t="shared" si="17"/>
        <v>0</v>
      </c>
      <c r="K160">
        <f t="shared" si="18"/>
        <v>0</v>
      </c>
      <c r="L160">
        <f t="shared" si="19"/>
        <v>0</v>
      </c>
      <c r="M160" s="113">
        <f t="shared" si="20"/>
        <v>0</v>
      </c>
    </row>
    <row r="161" spans="1:13" ht="15.75" thickBot="1">
      <c r="A161" s="105" t="s">
        <v>963</v>
      </c>
      <c r="B161" s="105">
        <v>0</v>
      </c>
      <c r="C161" s="105">
        <v>0</v>
      </c>
      <c r="D161" s="111">
        <v>4</v>
      </c>
      <c r="E161" s="105">
        <v>5</v>
      </c>
      <c r="F161" s="106">
        <v>9</v>
      </c>
      <c r="H161">
        <f t="shared" si="15"/>
        <v>0</v>
      </c>
      <c r="I161">
        <f t="shared" si="16"/>
        <v>0</v>
      </c>
      <c r="J161">
        <f t="shared" si="17"/>
        <v>0</v>
      </c>
      <c r="K161">
        <f t="shared" si="18"/>
        <v>1</v>
      </c>
      <c r="L161">
        <f t="shared" si="19"/>
        <v>0</v>
      </c>
      <c r="M161" s="113">
        <f t="shared" si="20"/>
        <v>0</v>
      </c>
    </row>
    <row r="162" spans="1:13" ht="15.75" thickBot="1">
      <c r="A162" s="105" t="s">
        <v>964</v>
      </c>
      <c r="B162" s="105">
        <v>2</v>
      </c>
      <c r="C162" s="105">
        <v>0</v>
      </c>
      <c r="D162" s="111">
        <v>7</v>
      </c>
      <c r="E162" s="105">
        <v>0</v>
      </c>
      <c r="F162" s="106">
        <v>9</v>
      </c>
      <c r="H162">
        <f t="shared" si="15"/>
        <v>0</v>
      </c>
      <c r="I162">
        <f t="shared" si="16"/>
        <v>0</v>
      </c>
      <c r="J162">
        <f t="shared" si="17"/>
        <v>1</v>
      </c>
      <c r="K162">
        <f t="shared" si="18"/>
        <v>0</v>
      </c>
      <c r="L162">
        <f t="shared" si="19"/>
        <v>0</v>
      </c>
      <c r="M162" s="113">
        <f t="shared" si="20"/>
        <v>0</v>
      </c>
    </row>
    <row r="163" spans="1:13" ht="15.75" thickBot="1">
      <c r="A163" s="105" t="s">
        <v>965</v>
      </c>
      <c r="B163" s="105">
        <v>7.5</v>
      </c>
      <c r="C163" s="105">
        <v>0</v>
      </c>
      <c r="D163" s="111">
        <v>1</v>
      </c>
      <c r="E163" s="105">
        <v>0</v>
      </c>
      <c r="F163" s="106">
        <v>8.5</v>
      </c>
      <c r="H163">
        <f t="shared" si="15"/>
        <v>1</v>
      </c>
      <c r="I163">
        <f t="shared" si="16"/>
        <v>0</v>
      </c>
      <c r="J163">
        <f t="shared" si="17"/>
        <v>0</v>
      </c>
      <c r="K163">
        <f t="shared" si="18"/>
        <v>0</v>
      </c>
      <c r="L163">
        <f t="shared" si="19"/>
        <v>0</v>
      </c>
      <c r="M163" s="113">
        <f t="shared" si="20"/>
        <v>0</v>
      </c>
    </row>
    <row r="164" spans="1:13" ht="15.75" thickBot="1">
      <c r="A164" s="105" t="s">
        <v>966</v>
      </c>
      <c r="B164" s="105">
        <v>1</v>
      </c>
      <c r="C164" s="105">
        <v>1</v>
      </c>
      <c r="D164" s="111">
        <v>6</v>
      </c>
      <c r="E164" s="105">
        <v>0</v>
      </c>
      <c r="F164" s="106">
        <v>8</v>
      </c>
      <c r="H164">
        <f t="shared" si="15"/>
        <v>0</v>
      </c>
      <c r="I164">
        <f t="shared" si="16"/>
        <v>0</v>
      </c>
      <c r="J164">
        <f t="shared" si="17"/>
        <v>1</v>
      </c>
      <c r="K164">
        <f t="shared" si="18"/>
        <v>0</v>
      </c>
      <c r="L164">
        <f t="shared" si="19"/>
        <v>0</v>
      </c>
      <c r="M164" s="113">
        <f t="shared" si="20"/>
        <v>0</v>
      </c>
    </row>
    <row r="165" spans="1:13" ht="15.75" thickBot="1">
      <c r="A165" s="105" t="s">
        <v>967</v>
      </c>
      <c r="B165" s="105">
        <v>4</v>
      </c>
      <c r="C165" s="105">
        <v>0</v>
      </c>
      <c r="D165" s="111">
        <v>4</v>
      </c>
      <c r="E165" s="105">
        <v>0</v>
      </c>
      <c r="F165" s="106">
        <v>8</v>
      </c>
      <c r="H165">
        <f t="shared" si="15"/>
        <v>0</v>
      </c>
      <c r="I165">
        <f t="shared" si="16"/>
        <v>0</v>
      </c>
      <c r="J165">
        <f t="shared" si="17"/>
        <v>0</v>
      </c>
      <c r="K165">
        <f t="shared" si="18"/>
        <v>0</v>
      </c>
      <c r="L165">
        <f t="shared" si="19"/>
        <v>0</v>
      </c>
      <c r="M165" s="113">
        <f t="shared" si="20"/>
        <v>0</v>
      </c>
    </row>
    <row r="166" spans="1:13" ht="15.75" thickBot="1">
      <c r="A166" s="105" t="s">
        <v>968</v>
      </c>
      <c r="B166" s="105">
        <v>0</v>
      </c>
      <c r="C166" s="105">
        <v>0</v>
      </c>
      <c r="D166" s="111">
        <v>7</v>
      </c>
      <c r="E166" s="105">
        <v>1</v>
      </c>
      <c r="F166" s="106">
        <v>8</v>
      </c>
      <c r="H166">
        <f t="shared" si="15"/>
        <v>0</v>
      </c>
      <c r="I166">
        <f t="shared" si="16"/>
        <v>0</v>
      </c>
      <c r="J166">
        <f t="shared" si="17"/>
        <v>1</v>
      </c>
      <c r="K166">
        <f t="shared" si="18"/>
        <v>0</v>
      </c>
      <c r="L166">
        <f t="shared" si="19"/>
        <v>0</v>
      </c>
      <c r="M166" s="113">
        <f t="shared" si="20"/>
        <v>0</v>
      </c>
    </row>
    <row r="167" spans="1:13" ht="15.75" thickBot="1">
      <c r="A167" s="105" t="s">
        <v>969</v>
      </c>
      <c r="B167" s="105">
        <v>3</v>
      </c>
      <c r="C167" s="105">
        <v>0</v>
      </c>
      <c r="D167" s="111">
        <v>3</v>
      </c>
      <c r="E167" s="105">
        <v>2</v>
      </c>
      <c r="F167" s="106">
        <v>8</v>
      </c>
      <c r="H167">
        <f t="shared" si="15"/>
        <v>0</v>
      </c>
      <c r="I167">
        <f t="shared" si="16"/>
        <v>0</v>
      </c>
      <c r="J167">
        <f t="shared" si="17"/>
        <v>0</v>
      </c>
      <c r="K167">
        <f t="shared" si="18"/>
        <v>0</v>
      </c>
      <c r="L167">
        <f t="shared" si="19"/>
        <v>0</v>
      </c>
      <c r="M167" s="113">
        <f t="shared" si="20"/>
        <v>0</v>
      </c>
    </row>
    <row r="168" spans="1:13" ht="15.75" thickBot="1">
      <c r="A168" s="105" t="s">
        <v>970</v>
      </c>
      <c r="B168" s="105">
        <v>3</v>
      </c>
      <c r="C168" s="105">
        <v>0</v>
      </c>
      <c r="D168" s="111">
        <v>4</v>
      </c>
      <c r="E168" s="105">
        <v>0</v>
      </c>
      <c r="F168" s="106">
        <v>7</v>
      </c>
      <c r="H168">
        <f t="shared" si="15"/>
        <v>0</v>
      </c>
      <c r="I168">
        <f t="shared" si="16"/>
        <v>0</v>
      </c>
      <c r="J168">
        <f t="shared" si="17"/>
        <v>0</v>
      </c>
      <c r="K168">
        <f t="shared" si="18"/>
        <v>0</v>
      </c>
      <c r="L168">
        <f t="shared" si="19"/>
        <v>0</v>
      </c>
      <c r="M168" s="113">
        <f t="shared" si="20"/>
        <v>0</v>
      </c>
    </row>
    <row r="169" spans="1:13" ht="15.75" thickBot="1">
      <c r="A169" s="105" t="s">
        <v>85</v>
      </c>
      <c r="B169" s="105">
        <v>0</v>
      </c>
      <c r="C169" s="105">
        <v>0</v>
      </c>
      <c r="D169" s="111">
        <v>7</v>
      </c>
      <c r="E169" s="105">
        <v>0</v>
      </c>
      <c r="F169" s="106">
        <v>7</v>
      </c>
      <c r="H169">
        <f t="shared" si="15"/>
        <v>0</v>
      </c>
      <c r="I169">
        <f t="shared" si="16"/>
        <v>0</v>
      </c>
      <c r="J169">
        <f t="shared" si="17"/>
        <v>1</v>
      </c>
      <c r="K169">
        <f t="shared" si="18"/>
        <v>0</v>
      </c>
      <c r="L169">
        <f t="shared" si="19"/>
        <v>0</v>
      </c>
      <c r="M169" s="113">
        <f t="shared" si="20"/>
        <v>0</v>
      </c>
    </row>
    <row r="170" spans="1:13" ht="15.75" thickBot="1">
      <c r="A170" s="105" t="s">
        <v>971</v>
      </c>
      <c r="B170" s="105">
        <v>0</v>
      </c>
      <c r="C170" s="105">
        <v>0</v>
      </c>
      <c r="D170" s="111">
        <v>6</v>
      </c>
      <c r="E170" s="105">
        <v>1</v>
      </c>
      <c r="F170" s="106">
        <v>7</v>
      </c>
      <c r="H170">
        <f t="shared" si="15"/>
        <v>0</v>
      </c>
      <c r="I170">
        <f t="shared" si="16"/>
        <v>0</v>
      </c>
      <c r="J170">
        <f t="shared" si="17"/>
        <v>1</v>
      </c>
      <c r="K170">
        <f t="shared" si="18"/>
        <v>0</v>
      </c>
      <c r="L170">
        <f t="shared" si="19"/>
        <v>0</v>
      </c>
      <c r="M170" s="113">
        <f t="shared" si="20"/>
        <v>0</v>
      </c>
    </row>
    <row r="171" spans="1:13" ht="15.75" thickBot="1">
      <c r="A171" s="105" t="s">
        <v>972</v>
      </c>
      <c r="B171" s="105">
        <v>4</v>
      </c>
      <c r="C171" s="105">
        <v>0</v>
      </c>
      <c r="D171" s="111">
        <v>3</v>
      </c>
      <c r="E171" s="105">
        <v>0</v>
      </c>
      <c r="F171" s="106">
        <v>7</v>
      </c>
      <c r="H171">
        <f t="shared" si="15"/>
        <v>0</v>
      </c>
      <c r="I171">
        <f t="shared" si="16"/>
        <v>0</v>
      </c>
      <c r="J171">
        <f t="shared" si="17"/>
        <v>0</v>
      </c>
      <c r="K171">
        <f t="shared" si="18"/>
        <v>0</v>
      </c>
      <c r="L171">
        <f t="shared" si="19"/>
        <v>0</v>
      </c>
      <c r="M171" s="113">
        <f t="shared" si="20"/>
        <v>0</v>
      </c>
    </row>
    <row r="172" spans="1:13" ht="15.75" thickBot="1">
      <c r="A172" s="105" t="s">
        <v>973</v>
      </c>
      <c r="B172" s="105">
        <v>2</v>
      </c>
      <c r="C172" s="105">
        <v>0</v>
      </c>
      <c r="D172" s="111">
        <v>4</v>
      </c>
      <c r="E172" s="105">
        <v>1</v>
      </c>
      <c r="F172" s="106">
        <v>7</v>
      </c>
      <c r="H172">
        <f t="shared" si="15"/>
        <v>0</v>
      </c>
      <c r="I172">
        <f t="shared" si="16"/>
        <v>0</v>
      </c>
      <c r="J172">
        <f t="shared" si="17"/>
        <v>0</v>
      </c>
      <c r="K172">
        <f t="shared" si="18"/>
        <v>0</v>
      </c>
      <c r="L172">
        <f t="shared" si="19"/>
        <v>0</v>
      </c>
      <c r="M172" s="113">
        <f t="shared" si="20"/>
        <v>0</v>
      </c>
    </row>
    <row r="173" spans="1:13" ht="15.75" thickBot="1">
      <c r="A173" s="105" t="s">
        <v>974</v>
      </c>
      <c r="B173" s="105">
        <v>0</v>
      </c>
      <c r="C173" s="105">
        <v>0</v>
      </c>
      <c r="D173" s="111">
        <v>6</v>
      </c>
      <c r="E173" s="105">
        <v>0.5</v>
      </c>
      <c r="F173" s="106">
        <v>6.5</v>
      </c>
      <c r="H173">
        <f t="shared" si="15"/>
        <v>0</v>
      </c>
      <c r="I173">
        <f t="shared" si="16"/>
        <v>0</v>
      </c>
      <c r="J173">
        <f t="shared" si="17"/>
        <v>1</v>
      </c>
      <c r="K173">
        <f t="shared" si="18"/>
        <v>0</v>
      </c>
      <c r="L173">
        <f t="shared" si="19"/>
        <v>0</v>
      </c>
      <c r="M173" s="113">
        <f t="shared" si="20"/>
        <v>0</v>
      </c>
    </row>
    <row r="174" spans="1:13" ht="15.75" thickBot="1">
      <c r="A174" s="105" t="s">
        <v>975</v>
      </c>
      <c r="B174" s="105">
        <v>2</v>
      </c>
      <c r="C174" s="105">
        <v>0</v>
      </c>
      <c r="D174" s="111">
        <v>4</v>
      </c>
      <c r="E174" s="105">
        <v>0</v>
      </c>
      <c r="F174" s="106">
        <v>6</v>
      </c>
      <c r="H174">
        <f t="shared" si="15"/>
        <v>0</v>
      </c>
      <c r="I174">
        <f t="shared" si="16"/>
        <v>0</v>
      </c>
      <c r="J174">
        <f t="shared" si="17"/>
        <v>0</v>
      </c>
      <c r="K174">
        <f t="shared" si="18"/>
        <v>0</v>
      </c>
      <c r="L174">
        <f t="shared" si="19"/>
        <v>0</v>
      </c>
      <c r="M174" s="113">
        <f t="shared" si="20"/>
        <v>0</v>
      </c>
    </row>
    <row r="175" spans="1:13" ht="15.75" thickBot="1">
      <c r="A175" s="105" t="s">
        <v>976</v>
      </c>
      <c r="B175" s="105">
        <v>0</v>
      </c>
      <c r="C175" s="105">
        <v>0</v>
      </c>
      <c r="D175" s="111">
        <v>6</v>
      </c>
      <c r="E175" s="105">
        <v>0</v>
      </c>
      <c r="F175" s="106">
        <v>6</v>
      </c>
      <c r="H175">
        <f t="shared" si="15"/>
        <v>0</v>
      </c>
      <c r="I175">
        <f t="shared" si="16"/>
        <v>0</v>
      </c>
      <c r="J175">
        <f t="shared" si="17"/>
        <v>1</v>
      </c>
      <c r="K175">
        <f t="shared" si="18"/>
        <v>0</v>
      </c>
      <c r="L175">
        <f t="shared" si="19"/>
        <v>0</v>
      </c>
      <c r="M175" s="113">
        <f t="shared" si="20"/>
        <v>0</v>
      </c>
    </row>
    <row r="176" spans="1:13" ht="15.75" thickBot="1">
      <c r="A176" s="105" t="s">
        <v>977</v>
      </c>
      <c r="B176" s="105">
        <v>2</v>
      </c>
      <c r="C176" s="105">
        <v>0</v>
      </c>
      <c r="D176" s="111">
        <v>4</v>
      </c>
      <c r="E176" s="105">
        <v>0</v>
      </c>
      <c r="F176" s="106">
        <v>6</v>
      </c>
      <c r="H176">
        <f t="shared" si="15"/>
        <v>0</v>
      </c>
      <c r="I176">
        <f t="shared" si="16"/>
        <v>0</v>
      </c>
      <c r="J176">
        <f t="shared" si="17"/>
        <v>0</v>
      </c>
      <c r="K176">
        <f t="shared" si="18"/>
        <v>0</v>
      </c>
      <c r="L176">
        <f t="shared" si="19"/>
        <v>0</v>
      </c>
      <c r="M176" s="113">
        <f t="shared" si="20"/>
        <v>0</v>
      </c>
    </row>
    <row r="177" spans="1:13" ht="15.75" thickBot="1">
      <c r="A177" s="105" t="s">
        <v>978</v>
      </c>
      <c r="B177" s="105">
        <v>0</v>
      </c>
      <c r="C177" s="105">
        <v>0</v>
      </c>
      <c r="D177" s="111">
        <v>6</v>
      </c>
      <c r="E177" s="105">
        <v>0</v>
      </c>
      <c r="F177" s="106">
        <v>6</v>
      </c>
      <c r="H177">
        <f t="shared" si="15"/>
        <v>0</v>
      </c>
      <c r="I177">
        <f t="shared" si="16"/>
        <v>0</v>
      </c>
      <c r="J177">
        <f t="shared" si="17"/>
        <v>1</v>
      </c>
      <c r="K177">
        <f t="shared" si="18"/>
        <v>0</v>
      </c>
      <c r="L177">
        <f t="shared" si="19"/>
        <v>0</v>
      </c>
      <c r="M177" s="113">
        <f t="shared" si="20"/>
        <v>0</v>
      </c>
    </row>
    <row r="178" spans="1:13" ht="15.75" thickBot="1">
      <c r="A178" s="105" t="s">
        <v>979</v>
      </c>
      <c r="B178" s="105">
        <v>1</v>
      </c>
      <c r="C178" s="105">
        <v>0</v>
      </c>
      <c r="D178" s="111">
        <v>5</v>
      </c>
      <c r="E178" s="105">
        <v>0</v>
      </c>
      <c r="F178" s="106">
        <v>6</v>
      </c>
      <c r="H178">
        <f t="shared" si="15"/>
        <v>0</v>
      </c>
      <c r="I178">
        <f t="shared" si="16"/>
        <v>0</v>
      </c>
      <c r="J178">
        <f t="shared" si="17"/>
        <v>1</v>
      </c>
      <c r="K178">
        <f t="shared" si="18"/>
        <v>0</v>
      </c>
      <c r="L178">
        <f t="shared" si="19"/>
        <v>0</v>
      </c>
      <c r="M178" s="113">
        <f t="shared" si="20"/>
        <v>0</v>
      </c>
    </row>
    <row r="179" spans="1:13" ht="15.75" thickBot="1">
      <c r="A179" s="105" t="s">
        <v>980</v>
      </c>
      <c r="B179" s="105">
        <v>5.5</v>
      </c>
      <c r="C179" s="105">
        <v>0</v>
      </c>
      <c r="D179" s="111">
        <v>0</v>
      </c>
      <c r="E179" s="105">
        <v>0</v>
      </c>
      <c r="F179" s="106">
        <v>5.5</v>
      </c>
      <c r="H179">
        <f t="shared" si="15"/>
        <v>1</v>
      </c>
      <c r="I179">
        <f t="shared" si="16"/>
        <v>0</v>
      </c>
      <c r="J179">
        <f t="shared" si="17"/>
        <v>0</v>
      </c>
      <c r="K179">
        <f t="shared" si="18"/>
        <v>0</v>
      </c>
      <c r="L179">
        <f t="shared" si="19"/>
        <v>0</v>
      </c>
      <c r="M179" s="113">
        <f t="shared" si="20"/>
        <v>0</v>
      </c>
    </row>
    <row r="180" spans="1:13" ht="15.75" thickBot="1">
      <c r="A180" s="105" t="s">
        <v>981</v>
      </c>
      <c r="B180" s="105">
        <v>0</v>
      </c>
      <c r="C180" s="105">
        <v>4</v>
      </c>
      <c r="D180" s="111">
        <v>0</v>
      </c>
      <c r="E180" s="105">
        <v>1</v>
      </c>
      <c r="F180" s="106">
        <v>5</v>
      </c>
      <c r="H180">
        <f t="shared" si="15"/>
        <v>0</v>
      </c>
      <c r="I180">
        <f t="shared" si="16"/>
        <v>0</v>
      </c>
      <c r="J180">
        <f t="shared" si="17"/>
        <v>0</v>
      </c>
      <c r="K180">
        <f t="shared" si="18"/>
        <v>0</v>
      </c>
      <c r="L180">
        <f t="shared" si="19"/>
        <v>0</v>
      </c>
      <c r="M180" s="113">
        <f t="shared" si="20"/>
        <v>0</v>
      </c>
    </row>
    <row r="181" spans="1:13" ht="15.75" thickBot="1">
      <c r="A181" s="105" t="s">
        <v>982</v>
      </c>
      <c r="B181" s="105">
        <v>2</v>
      </c>
      <c r="C181" s="105">
        <v>0</v>
      </c>
      <c r="D181" s="111">
        <v>3</v>
      </c>
      <c r="E181" s="105">
        <v>0</v>
      </c>
      <c r="F181" s="106">
        <v>5</v>
      </c>
      <c r="H181">
        <f t="shared" si="15"/>
        <v>0</v>
      </c>
      <c r="I181">
        <f t="shared" si="16"/>
        <v>0</v>
      </c>
      <c r="J181">
        <f t="shared" si="17"/>
        <v>0</v>
      </c>
      <c r="K181">
        <f t="shared" si="18"/>
        <v>0</v>
      </c>
      <c r="L181">
        <f t="shared" si="19"/>
        <v>0</v>
      </c>
      <c r="M181" s="113">
        <f t="shared" si="20"/>
        <v>0</v>
      </c>
    </row>
    <row r="182" spans="1:13" ht="15.75" thickBot="1">
      <c r="A182" s="105" t="s">
        <v>983</v>
      </c>
      <c r="B182" s="105">
        <v>4</v>
      </c>
      <c r="C182" s="105">
        <v>0</v>
      </c>
      <c r="D182" s="111">
        <v>1</v>
      </c>
      <c r="E182" s="105">
        <v>0</v>
      </c>
      <c r="F182" s="106">
        <v>5</v>
      </c>
      <c r="H182">
        <f t="shared" si="15"/>
        <v>0</v>
      </c>
      <c r="I182">
        <f t="shared" si="16"/>
        <v>0</v>
      </c>
      <c r="J182">
        <f t="shared" si="17"/>
        <v>0</v>
      </c>
      <c r="K182">
        <f t="shared" si="18"/>
        <v>0</v>
      </c>
      <c r="L182">
        <f t="shared" si="19"/>
        <v>0</v>
      </c>
      <c r="M182" s="113">
        <f t="shared" si="20"/>
        <v>0</v>
      </c>
    </row>
    <row r="183" spans="1:13" ht="15.75" thickBot="1">
      <c r="A183" s="105" t="s">
        <v>984</v>
      </c>
      <c r="B183" s="105">
        <v>2</v>
      </c>
      <c r="C183" s="105">
        <v>0</v>
      </c>
      <c r="D183" s="111">
        <v>2.5</v>
      </c>
      <c r="E183" s="105">
        <v>0</v>
      </c>
      <c r="F183" s="106">
        <v>4.5</v>
      </c>
      <c r="H183">
        <f t="shared" si="15"/>
        <v>0</v>
      </c>
      <c r="I183">
        <f t="shared" si="16"/>
        <v>0</v>
      </c>
      <c r="J183">
        <f t="shared" si="17"/>
        <v>0</v>
      </c>
      <c r="K183">
        <f t="shared" si="18"/>
        <v>0</v>
      </c>
      <c r="L183">
        <f t="shared" si="19"/>
        <v>0</v>
      </c>
      <c r="M183" s="113">
        <f t="shared" si="20"/>
        <v>0</v>
      </c>
    </row>
    <row r="184" spans="1:13" ht="15.75" thickBot="1">
      <c r="A184" s="105" t="s">
        <v>985</v>
      </c>
      <c r="B184" s="105">
        <v>2</v>
      </c>
      <c r="C184" s="105">
        <v>0</v>
      </c>
      <c r="D184" s="111">
        <v>2</v>
      </c>
      <c r="E184" s="105">
        <v>0</v>
      </c>
      <c r="F184" s="106">
        <v>4</v>
      </c>
      <c r="H184">
        <f t="shared" si="15"/>
        <v>0</v>
      </c>
      <c r="I184">
        <f t="shared" si="16"/>
        <v>0</v>
      </c>
      <c r="J184">
        <f t="shared" si="17"/>
        <v>0</v>
      </c>
      <c r="K184">
        <f t="shared" si="18"/>
        <v>0</v>
      </c>
      <c r="L184">
        <f t="shared" si="19"/>
        <v>0</v>
      </c>
      <c r="M184" s="113">
        <f t="shared" si="20"/>
        <v>0</v>
      </c>
    </row>
    <row r="185" spans="1:13" ht="15.75" thickBot="1">
      <c r="A185" s="105" t="s">
        <v>986</v>
      </c>
      <c r="B185" s="105">
        <v>0</v>
      </c>
      <c r="C185" s="105">
        <v>0</v>
      </c>
      <c r="D185" s="111">
        <v>3</v>
      </c>
      <c r="E185" s="105">
        <v>1</v>
      </c>
      <c r="F185" s="106">
        <v>4</v>
      </c>
      <c r="H185">
        <f t="shared" si="15"/>
        <v>0</v>
      </c>
      <c r="I185">
        <f t="shared" si="16"/>
        <v>0</v>
      </c>
      <c r="J185">
        <f t="shared" si="17"/>
        <v>0</v>
      </c>
      <c r="K185">
        <f t="shared" si="18"/>
        <v>0</v>
      </c>
      <c r="L185">
        <f t="shared" si="19"/>
        <v>0</v>
      </c>
      <c r="M185" s="113">
        <f t="shared" si="20"/>
        <v>0</v>
      </c>
    </row>
    <row r="186" spans="1:13" ht="15.75" thickBot="1">
      <c r="A186" s="105" t="s">
        <v>987</v>
      </c>
      <c r="B186" s="105">
        <v>0</v>
      </c>
      <c r="C186" s="105">
        <v>0</v>
      </c>
      <c r="D186" s="111">
        <v>4</v>
      </c>
      <c r="E186" s="105">
        <v>0</v>
      </c>
      <c r="F186" s="106">
        <v>4</v>
      </c>
      <c r="H186">
        <f t="shared" si="15"/>
        <v>0</v>
      </c>
      <c r="I186">
        <f t="shared" si="16"/>
        <v>0</v>
      </c>
      <c r="J186">
        <f t="shared" si="17"/>
        <v>0</v>
      </c>
      <c r="K186">
        <f t="shared" si="18"/>
        <v>0</v>
      </c>
      <c r="L186">
        <f t="shared" si="19"/>
        <v>0</v>
      </c>
      <c r="M186" s="113">
        <f t="shared" si="20"/>
        <v>0</v>
      </c>
    </row>
    <row r="187" spans="1:13" ht="15.75" thickBot="1">
      <c r="A187" s="105" t="s">
        <v>988</v>
      </c>
      <c r="B187" s="105">
        <v>1</v>
      </c>
      <c r="C187" s="105">
        <v>0.5</v>
      </c>
      <c r="D187" s="111">
        <v>1</v>
      </c>
      <c r="E187" s="105">
        <v>0</v>
      </c>
      <c r="F187" s="106">
        <v>2.5</v>
      </c>
      <c r="H187">
        <f t="shared" si="15"/>
        <v>0</v>
      </c>
      <c r="I187">
        <f t="shared" si="16"/>
        <v>0</v>
      </c>
      <c r="J187">
        <f t="shared" si="17"/>
        <v>0</v>
      </c>
      <c r="K187">
        <f t="shared" si="18"/>
        <v>0</v>
      </c>
      <c r="L187">
        <f t="shared" si="19"/>
        <v>0</v>
      </c>
      <c r="M187" s="113">
        <f t="shared" si="20"/>
        <v>0</v>
      </c>
    </row>
    <row r="188" spans="1:13" ht="15.75" thickBot="1">
      <c r="A188" s="105" t="s">
        <v>989</v>
      </c>
      <c r="B188" s="105">
        <v>2</v>
      </c>
      <c r="C188" s="105">
        <v>0</v>
      </c>
      <c r="D188" s="111">
        <v>0</v>
      </c>
      <c r="E188" s="105">
        <v>0</v>
      </c>
      <c r="F188" s="106">
        <v>2</v>
      </c>
      <c r="H188">
        <f t="shared" si="15"/>
        <v>0</v>
      </c>
      <c r="I188">
        <f t="shared" si="16"/>
        <v>0</v>
      </c>
      <c r="J188">
        <f t="shared" si="17"/>
        <v>0</v>
      </c>
      <c r="K188">
        <f t="shared" si="18"/>
        <v>0</v>
      </c>
      <c r="L188">
        <f t="shared" si="19"/>
        <v>0</v>
      </c>
      <c r="M188" s="113">
        <f t="shared" si="20"/>
        <v>0</v>
      </c>
    </row>
    <row r="189" spans="1:13" ht="15.75" thickBot="1">
      <c r="A189" s="105" t="s">
        <v>990</v>
      </c>
      <c r="B189" s="105">
        <v>1</v>
      </c>
      <c r="C189" s="105">
        <v>0</v>
      </c>
      <c r="D189" s="111">
        <v>0</v>
      </c>
      <c r="E189" s="105">
        <v>0.5</v>
      </c>
      <c r="F189" s="106">
        <v>1.5</v>
      </c>
      <c r="H189">
        <f t="shared" si="15"/>
        <v>0</v>
      </c>
      <c r="I189">
        <f t="shared" si="16"/>
        <v>0</v>
      </c>
      <c r="J189">
        <f t="shared" si="17"/>
        <v>0</v>
      </c>
      <c r="K189">
        <f t="shared" si="18"/>
        <v>0</v>
      </c>
      <c r="L189">
        <f t="shared" si="19"/>
        <v>0</v>
      </c>
      <c r="M189" s="113">
        <f t="shared" si="20"/>
        <v>0</v>
      </c>
    </row>
    <row r="190" spans="1:13" ht="15.75" thickBot="1">
      <c r="A190" s="105" t="s">
        <v>991</v>
      </c>
      <c r="B190" s="105">
        <v>1</v>
      </c>
      <c r="C190" s="105">
        <v>0</v>
      </c>
      <c r="D190" s="111">
        <v>0</v>
      </c>
      <c r="E190" s="105">
        <v>0</v>
      </c>
      <c r="F190" s="106">
        <v>1</v>
      </c>
      <c r="H190">
        <f t="shared" si="15"/>
        <v>0</v>
      </c>
      <c r="I190">
        <f t="shared" si="16"/>
        <v>0</v>
      </c>
      <c r="J190">
        <f t="shared" si="17"/>
        <v>0</v>
      </c>
      <c r="K190">
        <f t="shared" si="18"/>
        <v>0</v>
      </c>
      <c r="L190">
        <f t="shared" si="19"/>
        <v>0</v>
      </c>
      <c r="M190" s="113">
        <f t="shared" si="20"/>
        <v>0</v>
      </c>
    </row>
    <row r="191" spans="1:13" ht="15.75" thickBot="1">
      <c r="A191" s="105" t="s">
        <v>992</v>
      </c>
      <c r="B191" s="105">
        <v>1</v>
      </c>
      <c r="C191" s="105">
        <v>0</v>
      </c>
      <c r="D191" s="111">
        <v>0</v>
      </c>
      <c r="E191" s="105">
        <v>0</v>
      </c>
      <c r="F191" s="106">
        <v>1</v>
      </c>
      <c r="H191">
        <f t="shared" si="15"/>
        <v>0</v>
      </c>
      <c r="I191">
        <f t="shared" si="16"/>
        <v>0</v>
      </c>
      <c r="J191">
        <f t="shared" si="17"/>
        <v>0</v>
      </c>
      <c r="K191">
        <f t="shared" si="18"/>
        <v>0</v>
      </c>
      <c r="L191">
        <f t="shared" si="19"/>
        <v>0</v>
      </c>
      <c r="M191" s="113">
        <f t="shared" si="20"/>
        <v>0</v>
      </c>
    </row>
    <row r="192" spans="1:13" ht="15.75" thickBot="1">
      <c r="A192" s="105" t="s">
        <v>993</v>
      </c>
      <c r="B192" s="105">
        <v>0</v>
      </c>
      <c r="C192" s="105">
        <v>0</v>
      </c>
      <c r="D192" s="111">
        <v>0</v>
      </c>
      <c r="E192" s="105">
        <v>0</v>
      </c>
      <c r="F192" s="106">
        <v>0</v>
      </c>
      <c r="H192">
        <f t="shared" si="15"/>
        <v>0</v>
      </c>
      <c r="I192">
        <f t="shared" si="16"/>
        <v>0</v>
      </c>
      <c r="J192">
        <f t="shared" si="17"/>
        <v>0</v>
      </c>
      <c r="K192">
        <f t="shared" si="18"/>
        <v>0</v>
      </c>
      <c r="L192">
        <f t="shared" si="19"/>
        <v>0</v>
      </c>
      <c r="M192" s="113">
        <f t="shared" si="20"/>
        <v>0</v>
      </c>
    </row>
    <row r="193" spans="1:13" ht="15.75" thickBot="1">
      <c r="A193" s="105" t="s">
        <v>994</v>
      </c>
      <c r="B193" s="105">
        <v>0</v>
      </c>
      <c r="C193" s="105">
        <v>0</v>
      </c>
      <c r="D193" s="111">
        <v>0</v>
      </c>
      <c r="E193" s="105">
        <v>0</v>
      </c>
      <c r="F193" s="106">
        <v>0</v>
      </c>
      <c r="H193">
        <f t="shared" si="15"/>
        <v>0</v>
      </c>
      <c r="I193">
        <f t="shared" si="16"/>
        <v>0</v>
      </c>
      <c r="J193">
        <f t="shared" si="17"/>
        <v>0</v>
      </c>
      <c r="K193">
        <f t="shared" si="18"/>
        <v>0</v>
      </c>
      <c r="L193">
        <f t="shared" si="19"/>
        <v>0</v>
      </c>
      <c r="M193" s="113">
        <f t="shared" si="20"/>
        <v>0</v>
      </c>
    </row>
    <row r="194" spans="1:13" ht="15.75" thickBot="1">
      <c r="A194" s="107" t="s">
        <v>995</v>
      </c>
      <c r="B194" s="107">
        <v>0</v>
      </c>
      <c r="C194" s="107">
        <v>0</v>
      </c>
      <c r="D194" s="112">
        <v>0</v>
      </c>
      <c r="E194" s="107">
        <v>0</v>
      </c>
      <c r="F194" s="108">
        <v>0</v>
      </c>
      <c r="H194">
        <f t="shared" si="15"/>
        <v>0</v>
      </c>
      <c r="I194">
        <f t="shared" si="16"/>
        <v>0</v>
      </c>
      <c r="J194">
        <f t="shared" si="17"/>
        <v>0</v>
      </c>
      <c r="K194">
        <f t="shared" si="18"/>
        <v>0</v>
      </c>
      <c r="L194">
        <f t="shared" si="19"/>
        <v>0</v>
      </c>
      <c r="M194" s="113">
        <f t="shared" si="20"/>
        <v>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9276-A4D4-4D47-8768-809356CC0B56}">
  <dimension ref="A1:Z157"/>
  <sheetViews>
    <sheetView workbookViewId="0">
      <selection activeCell="T27" sqref="T27"/>
    </sheetView>
  </sheetViews>
  <sheetFormatPr defaultRowHeight="15"/>
  <sheetData>
    <row r="1" spans="1:26">
      <c r="A1" t="s">
        <v>643</v>
      </c>
    </row>
    <row r="2" spans="1:26">
      <c r="A2" t="s">
        <v>645</v>
      </c>
      <c r="B2" t="s">
        <v>646</v>
      </c>
      <c r="C2" t="s">
        <v>647</v>
      </c>
      <c r="D2" t="s">
        <v>648</v>
      </c>
      <c r="E2" t="s">
        <v>649</v>
      </c>
      <c r="F2" t="s">
        <v>650</v>
      </c>
      <c r="H2" t="s">
        <v>644</v>
      </c>
      <c r="U2" s="31" t="s">
        <v>998</v>
      </c>
      <c r="V2" s="31"/>
      <c r="W2" s="31" t="s">
        <v>40</v>
      </c>
      <c r="X2" s="31" t="s">
        <v>41</v>
      </c>
      <c r="Y2" s="31" t="s">
        <v>42</v>
      </c>
      <c r="Z2" s="31" t="s">
        <v>43</v>
      </c>
    </row>
    <row r="3" spans="1:26">
      <c r="A3" t="s">
        <v>652</v>
      </c>
      <c r="B3">
        <v>10</v>
      </c>
      <c r="C3">
        <v>8</v>
      </c>
      <c r="D3">
        <v>10</v>
      </c>
      <c r="E3">
        <v>10</v>
      </c>
      <c r="F3">
        <v>38</v>
      </c>
      <c r="H3" t="s">
        <v>651</v>
      </c>
      <c r="M3">
        <f>IF(B3&gt;=5,1,0)</f>
        <v>1</v>
      </c>
      <c r="N3">
        <f>IF(C3&gt;=5,1,0)</f>
        <v>1</v>
      </c>
      <c r="O3">
        <f>IF(D3&gt;=5,1,0)</f>
        <v>1</v>
      </c>
      <c r="P3">
        <f>IF(E3&gt;=5,1,0)</f>
        <v>1</v>
      </c>
      <c r="Q3">
        <f>IF(F3&gt;=14,1,0)</f>
        <v>1</v>
      </c>
      <c r="R3" s="113">
        <f>IF((M3+N3+O3+P3+Q3)&gt;=3,1,0)</f>
        <v>1</v>
      </c>
      <c r="U3" s="31" t="s">
        <v>996</v>
      </c>
      <c r="V3" s="31"/>
      <c r="W3" s="31">
        <f>AVERAGE(B3:B157)/10</f>
        <v>0.68419354838709678</v>
      </c>
      <c r="X3" s="31">
        <f t="shared" ref="X3:Z3" si="0">AVERAGE(C3:C157)/10</f>
        <v>0.39451612903225808</v>
      </c>
      <c r="Y3" s="31">
        <f t="shared" si="0"/>
        <v>0.37677419354838709</v>
      </c>
      <c r="Z3" s="31">
        <f t="shared" si="0"/>
        <v>0.50487012987012991</v>
      </c>
    </row>
    <row r="4" spans="1:26">
      <c r="A4" t="s">
        <v>653</v>
      </c>
      <c r="B4">
        <v>10</v>
      </c>
      <c r="C4">
        <v>8</v>
      </c>
      <c r="D4">
        <v>10</v>
      </c>
      <c r="E4">
        <v>9</v>
      </c>
      <c r="F4">
        <v>37</v>
      </c>
      <c r="H4" t="s">
        <v>651</v>
      </c>
      <c r="M4">
        <f t="shared" ref="M4:M67" si="1">IF(B4&gt;=5,1,0)</f>
        <v>1</v>
      </c>
      <c r="N4">
        <f t="shared" ref="N4:N67" si="2">IF(C4&gt;=5,1,0)</f>
        <v>1</v>
      </c>
      <c r="O4">
        <f t="shared" ref="O4:O67" si="3">IF(D4&gt;=5,1,0)</f>
        <v>1</v>
      </c>
      <c r="P4">
        <f t="shared" ref="P4:P67" si="4">IF(E4&gt;=5,1,0)</f>
        <v>1</v>
      </c>
      <c r="Q4">
        <f t="shared" ref="Q4:Q67" si="5">IF(F4&gt;=14,1,0)</f>
        <v>1</v>
      </c>
      <c r="R4" s="113">
        <f t="shared" ref="R4:R67" si="6">IF((M4+N4+O4+P4+Q4)&gt;=3,1,0)</f>
        <v>1</v>
      </c>
      <c r="U4" s="31" t="s">
        <v>997</v>
      </c>
      <c r="V4" s="31"/>
      <c r="W4" s="31">
        <f>AVERAGE(M3:M145)</f>
        <v>0.74125874125874125</v>
      </c>
      <c r="X4" s="31">
        <f t="shared" ref="X4:Z4" si="7">AVERAGE(N3:N145)</f>
        <v>0.45454545454545453</v>
      </c>
      <c r="Y4" s="31">
        <f t="shared" si="7"/>
        <v>0.3776223776223776</v>
      </c>
      <c r="Z4" s="31">
        <f t="shared" si="7"/>
        <v>0.54545454545454541</v>
      </c>
    </row>
    <row r="5" spans="1:26">
      <c r="A5" t="s">
        <v>654</v>
      </c>
      <c r="B5">
        <v>10</v>
      </c>
      <c r="C5">
        <v>7</v>
      </c>
      <c r="D5">
        <v>10</v>
      </c>
      <c r="E5">
        <v>10</v>
      </c>
      <c r="F5">
        <v>37</v>
      </c>
      <c r="H5" t="s">
        <v>651</v>
      </c>
      <c r="M5">
        <f t="shared" si="1"/>
        <v>1</v>
      </c>
      <c r="N5">
        <f t="shared" si="2"/>
        <v>1</v>
      </c>
      <c r="O5">
        <f t="shared" si="3"/>
        <v>1</v>
      </c>
      <c r="P5">
        <f t="shared" si="4"/>
        <v>1</v>
      </c>
      <c r="Q5">
        <f t="shared" si="5"/>
        <v>1</v>
      </c>
      <c r="R5" s="113">
        <f t="shared" si="6"/>
        <v>1</v>
      </c>
    </row>
    <row r="6" spans="1:26">
      <c r="A6" t="s">
        <v>655</v>
      </c>
      <c r="B6">
        <v>10</v>
      </c>
      <c r="C6">
        <v>7</v>
      </c>
      <c r="D6">
        <v>9</v>
      </c>
      <c r="E6">
        <v>10</v>
      </c>
      <c r="F6">
        <v>36</v>
      </c>
      <c r="H6" t="s">
        <v>651</v>
      </c>
      <c r="M6">
        <f t="shared" si="1"/>
        <v>1</v>
      </c>
      <c r="N6">
        <f t="shared" si="2"/>
        <v>1</v>
      </c>
      <c r="O6">
        <f t="shared" si="3"/>
        <v>1</v>
      </c>
      <c r="P6">
        <f t="shared" si="4"/>
        <v>1</v>
      </c>
      <c r="Q6">
        <f t="shared" si="5"/>
        <v>1</v>
      </c>
      <c r="R6" s="113">
        <f t="shared" si="6"/>
        <v>1</v>
      </c>
      <c r="T6" s="286" t="s">
        <v>40</v>
      </c>
      <c r="U6" s="31" t="s">
        <v>1080</v>
      </c>
      <c r="V6" s="31" t="s">
        <v>1081</v>
      </c>
    </row>
    <row r="7" spans="1:26">
      <c r="A7" t="s">
        <v>656</v>
      </c>
      <c r="B7">
        <v>7</v>
      </c>
      <c r="C7">
        <v>8</v>
      </c>
      <c r="D7">
        <v>10</v>
      </c>
      <c r="E7">
        <v>9</v>
      </c>
      <c r="F7">
        <v>34</v>
      </c>
      <c r="H7" t="s">
        <v>651</v>
      </c>
      <c r="M7">
        <f t="shared" si="1"/>
        <v>1</v>
      </c>
      <c r="N7">
        <f t="shared" si="2"/>
        <v>1</v>
      </c>
      <c r="O7">
        <f t="shared" si="3"/>
        <v>1</v>
      </c>
      <c r="P7">
        <f t="shared" si="4"/>
        <v>1</v>
      </c>
      <c r="Q7">
        <f t="shared" si="5"/>
        <v>1</v>
      </c>
      <c r="R7" s="113">
        <f t="shared" si="6"/>
        <v>1</v>
      </c>
      <c r="T7" s="31" t="s">
        <v>1078</v>
      </c>
      <c r="U7" s="31">
        <f>COUNTIFS(M3:M157,"=1",R3:R157,"=1")</f>
        <v>86</v>
      </c>
      <c r="V7" s="31">
        <f>COUNTIFS(M3:M157,"=0",R3:R157,"=1")</f>
        <v>13</v>
      </c>
      <c r="X7" s="31">
        <f>COS(RADIANS(180*(SQRT(V7*U8)/(SQRT(V7*U8)+SQRT(U7*V8)))))</f>
        <v>0.76105621348624186</v>
      </c>
    </row>
    <row r="8" spans="1:26">
      <c r="A8" t="s">
        <v>657</v>
      </c>
      <c r="B8">
        <v>9.5</v>
      </c>
      <c r="C8">
        <v>7.5</v>
      </c>
      <c r="D8">
        <v>7</v>
      </c>
      <c r="E8">
        <v>10</v>
      </c>
      <c r="F8">
        <v>34</v>
      </c>
      <c r="H8" t="s">
        <v>651</v>
      </c>
      <c r="M8">
        <f t="shared" si="1"/>
        <v>1</v>
      </c>
      <c r="N8">
        <f t="shared" si="2"/>
        <v>1</v>
      </c>
      <c r="O8">
        <f t="shared" si="3"/>
        <v>1</v>
      </c>
      <c r="P8">
        <f t="shared" si="4"/>
        <v>1</v>
      </c>
      <c r="Q8">
        <f t="shared" si="5"/>
        <v>1</v>
      </c>
      <c r="R8" s="113">
        <f t="shared" si="6"/>
        <v>1</v>
      </c>
      <c r="T8" s="31" t="s">
        <v>1079</v>
      </c>
      <c r="U8" s="31">
        <f>COUNTIFS(M3:M157,"=1",R3:R157,"=0")</f>
        <v>20</v>
      </c>
      <c r="V8" s="31">
        <f>COUNTIFS(M3:M157,"=0",R3:R157,"=0")</f>
        <v>36</v>
      </c>
    </row>
    <row r="9" spans="1:26">
      <c r="A9" t="s">
        <v>658</v>
      </c>
      <c r="B9">
        <v>10</v>
      </c>
      <c r="C9">
        <v>7</v>
      </c>
      <c r="D9">
        <v>7</v>
      </c>
      <c r="E9">
        <v>10</v>
      </c>
      <c r="F9">
        <v>34</v>
      </c>
      <c r="H9" t="s">
        <v>651</v>
      </c>
      <c r="M9">
        <f t="shared" si="1"/>
        <v>1</v>
      </c>
      <c r="N9">
        <f t="shared" si="2"/>
        <v>1</v>
      </c>
      <c r="O9">
        <f t="shared" si="3"/>
        <v>1</v>
      </c>
      <c r="P9">
        <f t="shared" si="4"/>
        <v>1</v>
      </c>
      <c r="Q9">
        <f t="shared" si="5"/>
        <v>1</v>
      </c>
      <c r="R9" s="113">
        <f t="shared" si="6"/>
        <v>1</v>
      </c>
      <c r="T9" s="31"/>
      <c r="U9" s="31"/>
      <c r="V9" s="31"/>
    </row>
    <row r="10" spans="1:26">
      <c r="A10" t="s">
        <v>659</v>
      </c>
      <c r="B10">
        <v>10</v>
      </c>
      <c r="C10">
        <v>8</v>
      </c>
      <c r="D10">
        <v>6</v>
      </c>
      <c r="E10">
        <v>10</v>
      </c>
      <c r="F10">
        <v>34</v>
      </c>
      <c r="H10" t="s">
        <v>651</v>
      </c>
      <c r="M10">
        <f t="shared" si="1"/>
        <v>1</v>
      </c>
      <c r="N10">
        <f t="shared" si="2"/>
        <v>1</v>
      </c>
      <c r="O10">
        <f t="shared" si="3"/>
        <v>1</v>
      </c>
      <c r="P10">
        <f t="shared" si="4"/>
        <v>1</v>
      </c>
      <c r="Q10">
        <f t="shared" si="5"/>
        <v>1</v>
      </c>
      <c r="R10" s="113">
        <f t="shared" si="6"/>
        <v>1</v>
      </c>
      <c r="T10" s="286" t="s">
        <v>41</v>
      </c>
      <c r="U10" s="31" t="s">
        <v>1080</v>
      </c>
      <c r="V10" s="31" t="s">
        <v>1081</v>
      </c>
    </row>
    <row r="11" spans="1:26">
      <c r="A11" t="s">
        <v>660</v>
      </c>
      <c r="B11">
        <v>9</v>
      </c>
      <c r="C11">
        <v>7.5</v>
      </c>
      <c r="D11">
        <v>9</v>
      </c>
      <c r="E11">
        <v>8</v>
      </c>
      <c r="F11">
        <v>33.5</v>
      </c>
      <c r="H11" t="s">
        <v>651</v>
      </c>
      <c r="M11">
        <f t="shared" si="1"/>
        <v>1</v>
      </c>
      <c r="N11">
        <f t="shared" si="2"/>
        <v>1</v>
      </c>
      <c r="O11">
        <f t="shared" si="3"/>
        <v>1</v>
      </c>
      <c r="P11">
        <f t="shared" si="4"/>
        <v>1</v>
      </c>
      <c r="Q11">
        <f t="shared" si="5"/>
        <v>1</v>
      </c>
      <c r="R11" s="113">
        <f t="shared" si="6"/>
        <v>1</v>
      </c>
      <c r="T11" s="31" t="s">
        <v>1078</v>
      </c>
      <c r="U11" s="31">
        <f>COUNTIFS(N3:N157,"=1",R3:R157,"=1")</f>
        <v>63</v>
      </c>
      <c r="V11" s="31">
        <f>COUNTIFS(N3:N157,"=0",R3:R157,"=1")</f>
        <v>36</v>
      </c>
      <c r="X11" s="31">
        <f>COS(RADIANS(180*(SQRT(V11*U12)/(SQRT(V11*U12)+SQRT(U11*V12)))))</f>
        <v>0.92145384462834856</v>
      </c>
    </row>
    <row r="12" spans="1:26">
      <c r="A12" t="s">
        <v>661</v>
      </c>
      <c r="B12">
        <v>7</v>
      </c>
      <c r="C12">
        <v>7</v>
      </c>
      <c r="D12">
        <v>9</v>
      </c>
      <c r="E12">
        <v>10</v>
      </c>
      <c r="F12">
        <v>33</v>
      </c>
      <c r="H12" t="s">
        <v>651</v>
      </c>
      <c r="M12">
        <f t="shared" si="1"/>
        <v>1</v>
      </c>
      <c r="N12">
        <f t="shared" si="2"/>
        <v>1</v>
      </c>
      <c r="O12">
        <f t="shared" si="3"/>
        <v>1</v>
      </c>
      <c r="P12">
        <f t="shared" si="4"/>
        <v>1</v>
      </c>
      <c r="Q12">
        <f t="shared" si="5"/>
        <v>1</v>
      </c>
      <c r="R12" s="113">
        <f t="shared" si="6"/>
        <v>1</v>
      </c>
      <c r="T12" s="31" t="s">
        <v>1079</v>
      </c>
      <c r="U12" s="31">
        <f>COUNTIFS(N3:N157,"=1",R3:R157,"=0")</f>
        <v>2</v>
      </c>
      <c r="V12" s="31">
        <f>COUNTIFS(N3:N157,"=0",R3:R157,"=0")</f>
        <v>54</v>
      </c>
    </row>
    <row r="13" spans="1:26">
      <c r="A13" t="s">
        <v>662</v>
      </c>
      <c r="B13">
        <v>10</v>
      </c>
      <c r="C13">
        <v>7</v>
      </c>
      <c r="D13">
        <v>6</v>
      </c>
      <c r="E13">
        <v>10</v>
      </c>
      <c r="F13">
        <v>33</v>
      </c>
      <c r="H13" t="s">
        <v>651</v>
      </c>
      <c r="M13">
        <f t="shared" si="1"/>
        <v>1</v>
      </c>
      <c r="N13">
        <f t="shared" si="2"/>
        <v>1</v>
      </c>
      <c r="O13">
        <f t="shared" si="3"/>
        <v>1</v>
      </c>
      <c r="P13">
        <f t="shared" si="4"/>
        <v>1</v>
      </c>
      <c r="Q13">
        <f t="shared" si="5"/>
        <v>1</v>
      </c>
      <c r="R13" s="113">
        <f t="shared" si="6"/>
        <v>1</v>
      </c>
      <c r="T13" s="31"/>
      <c r="U13" s="31"/>
      <c r="V13" s="31"/>
    </row>
    <row r="14" spans="1:26">
      <c r="A14" t="s">
        <v>663</v>
      </c>
      <c r="B14">
        <v>10</v>
      </c>
      <c r="C14">
        <v>10</v>
      </c>
      <c r="D14">
        <v>10</v>
      </c>
      <c r="E14">
        <v>2</v>
      </c>
      <c r="F14">
        <v>32</v>
      </c>
      <c r="H14" t="s">
        <v>651</v>
      </c>
      <c r="M14">
        <f t="shared" si="1"/>
        <v>1</v>
      </c>
      <c r="N14">
        <f t="shared" si="2"/>
        <v>1</v>
      </c>
      <c r="O14">
        <f t="shared" si="3"/>
        <v>1</v>
      </c>
      <c r="P14">
        <f t="shared" si="4"/>
        <v>0</v>
      </c>
      <c r="Q14">
        <f t="shared" si="5"/>
        <v>1</v>
      </c>
      <c r="R14" s="113">
        <f t="shared" si="6"/>
        <v>1</v>
      </c>
      <c r="T14" s="286" t="s">
        <v>42</v>
      </c>
      <c r="U14" s="31" t="s">
        <v>1080</v>
      </c>
      <c r="V14" s="31" t="s">
        <v>1081</v>
      </c>
    </row>
    <row r="15" spans="1:26">
      <c r="A15" t="s">
        <v>664</v>
      </c>
      <c r="B15">
        <v>10</v>
      </c>
      <c r="C15">
        <v>6</v>
      </c>
      <c r="D15">
        <v>6</v>
      </c>
      <c r="E15">
        <v>10</v>
      </c>
      <c r="F15">
        <v>32</v>
      </c>
      <c r="H15" t="s">
        <v>651</v>
      </c>
      <c r="M15">
        <f t="shared" si="1"/>
        <v>1</v>
      </c>
      <c r="N15">
        <f t="shared" si="2"/>
        <v>1</v>
      </c>
      <c r="O15">
        <f t="shared" si="3"/>
        <v>1</v>
      </c>
      <c r="P15">
        <f t="shared" si="4"/>
        <v>1</v>
      </c>
      <c r="Q15">
        <f t="shared" si="5"/>
        <v>1</v>
      </c>
      <c r="R15" s="113">
        <f t="shared" si="6"/>
        <v>1</v>
      </c>
      <c r="T15" s="31" t="s">
        <v>1078</v>
      </c>
      <c r="U15" s="31">
        <f>COUNTIFS(O3:O157,"=1",R3:R157,"=1")</f>
        <v>53</v>
      </c>
      <c r="V15" s="31">
        <f>COUNTIFS(O3:O157,"=0",R3:R157,"=1")</f>
        <v>46</v>
      </c>
      <c r="X15" s="31">
        <f>COS(RADIANS(180*(SQRT(V15*U16)/(SQRT(V15*U16)+SQRT(U15*V16)))))</f>
        <v>0.93916522416314507</v>
      </c>
    </row>
    <row r="16" spans="1:26">
      <c r="A16" t="s">
        <v>665</v>
      </c>
      <c r="B16">
        <v>10</v>
      </c>
      <c r="C16">
        <v>7</v>
      </c>
      <c r="D16">
        <v>5</v>
      </c>
      <c r="E16">
        <v>10</v>
      </c>
      <c r="F16">
        <v>32</v>
      </c>
      <c r="H16" t="s">
        <v>651</v>
      </c>
      <c r="M16">
        <f t="shared" si="1"/>
        <v>1</v>
      </c>
      <c r="N16">
        <f t="shared" si="2"/>
        <v>1</v>
      </c>
      <c r="O16">
        <f t="shared" si="3"/>
        <v>1</v>
      </c>
      <c r="P16">
        <f t="shared" si="4"/>
        <v>1</v>
      </c>
      <c r="Q16">
        <f t="shared" si="5"/>
        <v>1</v>
      </c>
      <c r="R16" s="113">
        <f t="shared" si="6"/>
        <v>1</v>
      </c>
      <c r="T16" s="31" t="s">
        <v>1079</v>
      </c>
      <c r="U16" s="31">
        <f>COUNTIFS(O3:O157,"=1",R3:R157,"=0")</f>
        <v>1</v>
      </c>
      <c r="V16" s="31">
        <f>COUNTIFS(O3:O157,"=0",R3:R157,"=0")</f>
        <v>55</v>
      </c>
    </row>
    <row r="17" spans="1:24">
      <c r="A17" t="s">
        <v>666</v>
      </c>
      <c r="B17">
        <v>10</v>
      </c>
      <c r="C17">
        <v>8</v>
      </c>
      <c r="D17">
        <v>4</v>
      </c>
      <c r="E17">
        <v>10</v>
      </c>
      <c r="F17">
        <v>32</v>
      </c>
      <c r="H17" t="s">
        <v>651</v>
      </c>
      <c r="M17">
        <f t="shared" si="1"/>
        <v>1</v>
      </c>
      <c r="N17">
        <f t="shared" si="2"/>
        <v>1</v>
      </c>
      <c r="O17">
        <f t="shared" si="3"/>
        <v>0</v>
      </c>
      <c r="P17">
        <f t="shared" si="4"/>
        <v>1</v>
      </c>
      <c r="Q17">
        <f t="shared" si="5"/>
        <v>1</v>
      </c>
      <c r="R17" s="113">
        <f t="shared" si="6"/>
        <v>1</v>
      </c>
      <c r="T17" s="31"/>
      <c r="U17" s="31"/>
      <c r="V17" s="31"/>
    </row>
    <row r="18" spans="1:24">
      <c r="A18" t="s">
        <v>667</v>
      </c>
      <c r="B18">
        <v>4</v>
      </c>
      <c r="C18">
        <v>10</v>
      </c>
      <c r="D18">
        <v>7</v>
      </c>
      <c r="E18">
        <v>10</v>
      </c>
      <c r="F18">
        <v>31</v>
      </c>
      <c r="H18" t="s">
        <v>651</v>
      </c>
      <c r="M18">
        <f t="shared" si="1"/>
        <v>0</v>
      </c>
      <c r="N18">
        <f t="shared" si="2"/>
        <v>1</v>
      </c>
      <c r="O18">
        <f t="shared" si="3"/>
        <v>1</v>
      </c>
      <c r="P18">
        <f t="shared" si="4"/>
        <v>1</v>
      </c>
      <c r="Q18">
        <f t="shared" si="5"/>
        <v>1</v>
      </c>
      <c r="R18" s="113">
        <f t="shared" si="6"/>
        <v>1</v>
      </c>
      <c r="T18" s="286" t="s">
        <v>43</v>
      </c>
      <c r="U18" s="31" t="s">
        <v>1080</v>
      </c>
      <c r="V18" s="31" t="s">
        <v>1081</v>
      </c>
    </row>
    <row r="19" spans="1:24">
      <c r="A19" t="s">
        <v>668</v>
      </c>
      <c r="B19">
        <v>10</v>
      </c>
      <c r="C19">
        <v>7</v>
      </c>
      <c r="D19">
        <v>5</v>
      </c>
      <c r="E19">
        <v>9</v>
      </c>
      <c r="F19">
        <v>31</v>
      </c>
      <c r="H19" t="s">
        <v>651</v>
      </c>
      <c r="M19">
        <f t="shared" si="1"/>
        <v>1</v>
      </c>
      <c r="N19">
        <f t="shared" si="2"/>
        <v>1</v>
      </c>
      <c r="O19">
        <f t="shared" si="3"/>
        <v>1</v>
      </c>
      <c r="P19">
        <f t="shared" si="4"/>
        <v>1</v>
      </c>
      <c r="Q19">
        <f t="shared" si="5"/>
        <v>1</v>
      </c>
      <c r="R19" s="113">
        <f t="shared" si="6"/>
        <v>1</v>
      </c>
      <c r="T19" s="31" t="s">
        <v>1078</v>
      </c>
      <c r="U19" s="31">
        <f>COUNTIFS(P3:P157,"=1",R3:R157,"=1")</f>
        <v>70</v>
      </c>
      <c r="V19" s="31">
        <f>COUNTIFS(P3:P157,"=0",R3:R157,"=1")</f>
        <v>29</v>
      </c>
      <c r="X19" s="31">
        <f>COS(RADIANS(180*(SQRT(V19*U20)/(SQRT(V19*U20)+SQRT(U19*V20)))))</f>
        <v>0.79381922486637213</v>
      </c>
    </row>
    <row r="20" spans="1:24">
      <c r="A20" t="s">
        <v>669</v>
      </c>
      <c r="B20">
        <v>10</v>
      </c>
      <c r="C20">
        <v>6</v>
      </c>
      <c r="D20">
        <v>5</v>
      </c>
      <c r="E20">
        <v>10</v>
      </c>
      <c r="F20">
        <v>31</v>
      </c>
      <c r="H20" t="s">
        <v>651</v>
      </c>
      <c r="M20">
        <f t="shared" si="1"/>
        <v>1</v>
      </c>
      <c r="N20">
        <f t="shared" si="2"/>
        <v>1</v>
      </c>
      <c r="O20">
        <f t="shared" si="3"/>
        <v>1</v>
      </c>
      <c r="P20">
        <f t="shared" si="4"/>
        <v>1</v>
      </c>
      <c r="Q20">
        <f t="shared" si="5"/>
        <v>1</v>
      </c>
      <c r="R20" s="113">
        <f t="shared" si="6"/>
        <v>1</v>
      </c>
      <c r="T20" s="31" t="s">
        <v>1079</v>
      </c>
      <c r="U20" s="31">
        <f>COUNTIFS(P3:P157,"=1",R3:R157,"=0")</f>
        <v>8</v>
      </c>
      <c r="V20" s="31">
        <f>COUNTIFS(P3:P157,"=0",R3:R157,"=0")</f>
        <v>48</v>
      </c>
    </row>
    <row r="21" spans="1:24">
      <c r="A21" t="s">
        <v>670</v>
      </c>
      <c r="B21">
        <v>10</v>
      </c>
      <c r="C21">
        <v>9</v>
      </c>
      <c r="D21">
        <v>3</v>
      </c>
      <c r="E21">
        <v>8.5</v>
      </c>
      <c r="F21">
        <v>30.5</v>
      </c>
      <c r="H21" t="s">
        <v>651</v>
      </c>
      <c r="M21">
        <f t="shared" si="1"/>
        <v>1</v>
      </c>
      <c r="N21">
        <f t="shared" si="2"/>
        <v>1</v>
      </c>
      <c r="O21">
        <f t="shared" si="3"/>
        <v>0</v>
      </c>
      <c r="P21">
        <f t="shared" si="4"/>
        <v>1</v>
      </c>
      <c r="Q21">
        <f t="shared" si="5"/>
        <v>1</v>
      </c>
      <c r="R21" s="113">
        <f t="shared" si="6"/>
        <v>1</v>
      </c>
    </row>
    <row r="22" spans="1:24">
      <c r="A22" t="s">
        <v>671</v>
      </c>
      <c r="B22">
        <v>10</v>
      </c>
      <c r="C22">
        <v>7</v>
      </c>
      <c r="D22">
        <v>4</v>
      </c>
      <c r="E22">
        <v>9.5</v>
      </c>
      <c r="F22">
        <v>30.5</v>
      </c>
      <c r="H22" t="s">
        <v>651</v>
      </c>
      <c r="M22">
        <f t="shared" si="1"/>
        <v>1</v>
      </c>
      <c r="N22">
        <f t="shared" si="2"/>
        <v>1</v>
      </c>
      <c r="O22">
        <f t="shared" si="3"/>
        <v>0</v>
      </c>
      <c r="P22">
        <f t="shared" si="4"/>
        <v>1</v>
      </c>
      <c r="Q22">
        <f t="shared" si="5"/>
        <v>1</v>
      </c>
      <c r="R22" s="113">
        <f t="shared" si="6"/>
        <v>1</v>
      </c>
    </row>
    <row r="23" spans="1:24">
      <c r="A23" t="s">
        <v>672</v>
      </c>
      <c r="B23">
        <v>5.5</v>
      </c>
      <c r="C23">
        <v>6.5</v>
      </c>
      <c r="D23">
        <v>8</v>
      </c>
      <c r="E23">
        <v>10</v>
      </c>
      <c r="F23">
        <v>30</v>
      </c>
      <c r="H23" t="s">
        <v>651</v>
      </c>
      <c r="M23">
        <f t="shared" si="1"/>
        <v>1</v>
      </c>
      <c r="N23">
        <f t="shared" si="2"/>
        <v>1</v>
      </c>
      <c r="O23">
        <f t="shared" si="3"/>
        <v>1</v>
      </c>
      <c r="P23">
        <f t="shared" si="4"/>
        <v>1</v>
      </c>
      <c r="Q23">
        <f t="shared" si="5"/>
        <v>1</v>
      </c>
      <c r="R23" s="113">
        <f t="shared" si="6"/>
        <v>1</v>
      </c>
      <c r="S23" s="31"/>
      <c r="T23" s="31" t="s">
        <v>1086</v>
      </c>
      <c r="U23" s="31"/>
      <c r="V23" s="31"/>
      <c r="W23" s="31"/>
    </row>
    <row r="24" spans="1:24">
      <c r="A24" t="s">
        <v>673</v>
      </c>
      <c r="B24">
        <v>10</v>
      </c>
      <c r="C24">
        <v>6</v>
      </c>
      <c r="D24">
        <v>5</v>
      </c>
      <c r="E24">
        <v>9</v>
      </c>
      <c r="F24">
        <v>30</v>
      </c>
      <c r="H24" t="s">
        <v>651</v>
      </c>
      <c r="M24">
        <f t="shared" si="1"/>
        <v>1</v>
      </c>
      <c r="N24">
        <f t="shared" si="2"/>
        <v>1</v>
      </c>
      <c r="O24">
        <f t="shared" si="3"/>
        <v>1</v>
      </c>
      <c r="P24">
        <f t="shared" si="4"/>
        <v>1</v>
      </c>
      <c r="Q24">
        <f t="shared" si="5"/>
        <v>1</v>
      </c>
      <c r="R24" s="113">
        <f t="shared" si="6"/>
        <v>1</v>
      </c>
      <c r="S24" s="31"/>
      <c r="T24" s="31" t="s">
        <v>40</v>
      </c>
      <c r="U24" s="31" t="s">
        <v>41</v>
      </c>
      <c r="V24" s="31" t="s">
        <v>42</v>
      </c>
      <c r="W24" s="31" t="s">
        <v>43</v>
      </c>
    </row>
    <row r="25" spans="1:24">
      <c r="A25" t="s">
        <v>674</v>
      </c>
      <c r="B25">
        <v>10</v>
      </c>
      <c r="C25">
        <v>6</v>
      </c>
      <c r="D25">
        <v>4</v>
      </c>
      <c r="E25">
        <v>10</v>
      </c>
      <c r="F25">
        <v>30</v>
      </c>
      <c r="H25" t="s">
        <v>651</v>
      </c>
      <c r="M25">
        <f t="shared" si="1"/>
        <v>1</v>
      </c>
      <c r="N25">
        <f t="shared" si="2"/>
        <v>1</v>
      </c>
      <c r="O25">
        <f t="shared" si="3"/>
        <v>0</v>
      </c>
      <c r="P25">
        <f t="shared" si="4"/>
        <v>1</v>
      </c>
      <c r="Q25">
        <f t="shared" si="5"/>
        <v>1</v>
      </c>
      <c r="R25" s="113">
        <f t="shared" si="6"/>
        <v>1</v>
      </c>
      <c r="S25" s="31"/>
      <c r="T25" s="31">
        <f>COUNTIF(B:B,"=0")/155</f>
        <v>1.2903225806451613E-2</v>
      </c>
      <c r="U25" s="31">
        <f t="shared" ref="U25:W25" si="8">COUNTIF(C:C,"=0")/155</f>
        <v>0.19354838709677419</v>
      </c>
      <c r="V25" s="31">
        <f t="shared" si="8"/>
        <v>0.16129032258064516</v>
      </c>
      <c r="W25" s="31">
        <f t="shared" si="8"/>
        <v>0.20645161290322581</v>
      </c>
    </row>
    <row r="26" spans="1:24">
      <c r="A26" t="s">
        <v>675</v>
      </c>
      <c r="B26">
        <v>10</v>
      </c>
      <c r="C26">
        <v>6</v>
      </c>
      <c r="D26">
        <v>4</v>
      </c>
      <c r="E26">
        <v>10</v>
      </c>
      <c r="F26">
        <v>30</v>
      </c>
      <c r="H26" t="s">
        <v>651</v>
      </c>
      <c r="M26">
        <f t="shared" si="1"/>
        <v>1</v>
      </c>
      <c r="N26">
        <f t="shared" si="2"/>
        <v>1</v>
      </c>
      <c r="O26">
        <f t="shared" si="3"/>
        <v>0</v>
      </c>
      <c r="P26">
        <f t="shared" si="4"/>
        <v>1</v>
      </c>
      <c r="Q26">
        <f t="shared" si="5"/>
        <v>1</v>
      </c>
      <c r="R26" s="113">
        <f t="shared" si="6"/>
        <v>1</v>
      </c>
      <c r="S26" s="31" t="s">
        <v>1094</v>
      </c>
      <c r="T26" s="31"/>
    </row>
    <row r="27" spans="1:24">
      <c r="A27" t="s">
        <v>676</v>
      </c>
      <c r="B27">
        <v>10</v>
      </c>
      <c r="C27">
        <v>6</v>
      </c>
      <c r="D27">
        <v>4</v>
      </c>
      <c r="E27">
        <v>10</v>
      </c>
      <c r="F27">
        <v>30</v>
      </c>
      <c r="H27" t="s">
        <v>651</v>
      </c>
      <c r="M27">
        <f t="shared" si="1"/>
        <v>1</v>
      </c>
      <c r="N27">
        <f t="shared" si="2"/>
        <v>1</v>
      </c>
      <c r="O27">
        <f t="shared" si="3"/>
        <v>0</v>
      </c>
      <c r="P27">
        <f t="shared" si="4"/>
        <v>1</v>
      </c>
      <c r="Q27">
        <f t="shared" si="5"/>
        <v>1</v>
      </c>
      <c r="R27" s="113">
        <f t="shared" si="6"/>
        <v>1</v>
      </c>
      <c r="S27" s="31"/>
      <c r="T27" s="31">
        <f>0.75*(1-((DEVSQ(B:B)+DEVSQ(C:C)+DEVSQ(D:D)+DEVSQ(E:E))/DEVSQ(F:F)))</f>
        <v>0.35041146828160563</v>
      </c>
    </row>
    <row r="28" spans="1:24">
      <c r="A28" t="s">
        <v>677</v>
      </c>
      <c r="B28">
        <v>10</v>
      </c>
      <c r="C28">
        <v>7</v>
      </c>
      <c r="D28">
        <v>5</v>
      </c>
      <c r="E28">
        <v>7</v>
      </c>
      <c r="F28">
        <v>29</v>
      </c>
      <c r="H28" t="s">
        <v>651</v>
      </c>
      <c r="M28">
        <f t="shared" si="1"/>
        <v>1</v>
      </c>
      <c r="N28">
        <f t="shared" si="2"/>
        <v>1</v>
      </c>
      <c r="O28">
        <f t="shared" si="3"/>
        <v>1</v>
      </c>
      <c r="P28">
        <f t="shared" si="4"/>
        <v>1</v>
      </c>
      <c r="Q28">
        <f t="shared" si="5"/>
        <v>1</v>
      </c>
      <c r="R28" s="113">
        <f t="shared" si="6"/>
        <v>1</v>
      </c>
    </row>
    <row r="29" spans="1:24">
      <c r="A29" t="s">
        <v>678</v>
      </c>
      <c r="B29">
        <v>8</v>
      </c>
      <c r="C29">
        <v>6</v>
      </c>
      <c r="D29">
        <v>4.5</v>
      </c>
      <c r="E29">
        <v>10</v>
      </c>
      <c r="F29">
        <v>28.5</v>
      </c>
      <c r="H29" t="s">
        <v>651</v>
      </c>
      <c r="M29">
        <f t="shared" si="1"/>
        <v>1</v>
      </c>
      <c r="N29">
        <f t="shared" si="2"/>
        <v>1</v>
      </c>
      <c r="O29">
        <f t="shared" si="3"/>
        <v>0</v>
      </c>
      <c r="P29">
        <f t="shared" si="4"/>
        <v>1</v>
      </c>
      <c r="Q29">
        <f t="shared" si="5"/>
        <v>1</v>
      </c>
      <c r="R29" s="113">
        <f t="shared" si="6"/>
        <v>1</v>
      </c>
    </row>
    <row r="30" spans="1:24">
      <c r="A30" t="s">
        <v>679</v>
      </c>
      <c r="B30">
        <v>9</v>
      </c>
      <c r="C30">
        <v>3</v>
      </c>
      <c r="D30">
        <v>9</v>
      </c>
      <c r="E30">
        <v>7</v>
      </c>
      <c r="F30">
        <v>28</v>
      </c>
      <c r="H30" t="s">
        <v>651</v>
      </c>
      <c r="M30">
        <f t="shared" si="1"/>
        <v>1</v>
      </c>
      <c r="N30">
        <f t="shared" si="2"/>
        <v>0</v>
      </c>
      <c r="O30">
        <f t="shared" si="3"/>
        <v>1</v>
      </c>
      <c r="P30">
        <f t="shared" si="4"/>
        <v>1</v>
      </c>
      <c r="Q30">
        <f t="shared" si="5"/>
        <v>1</v>
      </c>
      <c r="R30" s="113">
        <f t="shared" si="6"/>
        <v>1</v>
      </c>
    </row>
    <row r="31" spans="1:24">
      <c r="A31" t="s">
        <v>680</v>
      </c>
      <c r="B31">
        <v>10</v>
      </c>
      <c r="C31">
        <v>3</v>
      </c>
      <c r="D31">
        <v>5</v>
      </c>
      <c r="E31">
        <v>10</v>
      </c>
      <c r="F31">
        <v>28</v>
      </c>
      <c r="H31" t="s">
        <v>651</v>
      </c>
      <c r="M31">
        <f t="shared" si="1"/>
        <v>1</v>
      </c>
      <c r="N31">
        <f t="shared" si="2"/>
        <v>0</v>
      </c>
      <c r="O31">
        <f t="shared" si="3"/>
        <v>1</v>
      </c>
      <c r="P31">
        <f t="shared" si="4"/>
        <v>1</v>
      </c>
      <c r="Q31">
        <f t="shared" si="5"/>
        <v>1</v>
      </c>
      <c r="R31" s="113">
        <f t="shared" si="6"/>
        <v>1</v>
      </c>
    </row>
    <row r="32" spans="1:24">
      <c r="A32" t="s">
        <v>681</v>
      </c>
      <c r="B32">
        <v>2</v>
      </c>
      <c r="C32">
        <v>6</v>
      </c>
      <c r="D32">
        <v>9</v>
      </c>
      <c r="E32">
        <v>10</v>
      </c>
      <c r="F32">
        <v>27</v>
      </c>
      <c r="H32" t="s">
        <v>651</v>
      </c>
      <c r="M32">
        <f t="shared" si="1"/>
        <v>0</v>
      </c>
      <c r="N32">
        <f t="shared" si="2"/>
        <v>1</v>
      </c>
      <c r="O32">
        <f t="shared" si="3"/>
        <v>1</v>
      </c>
      <c r="P32">
        <f t="shared" si="4"/>
        <v>1</v>
      </c>
      <c r="Q32">
        <f t="shared" si="5"/>
        <v>1</v>
      </c>
      <c r="R32" s="113">
        <f t="shared" si="6"/>
        <v>1</v>
      </c>
    </row>
    <row r="33" spans="1:18">
      <c r="A33" t="s">
        <v>682</v>
      </c>
      <c r="B33">
        <v>4</v>
      </c>
      <c r="C33">
        <v>7</v>
      </c>
      <c r="D33">
        <v>6</v>
      </c>
      <c r="E33">
        <v>10</v>
      </c>
      <c r="F33">
        <v>27</v>
      </c>
      <c r="H33" t="s">
        <v>651</v>
      </c>
      <c r="M33">
        <f t="shared" si="1"/>
        <v>0</v>
      </c>
      <c r="N33">
        <f t="shared" si="2"/>
        <v>1</v>
      </c>
      <c r="O33">
        <f t="shared" si="3"/>
        <v>1</v>
      </c>
      <c r="P33">
        <f t="shared" si="4"/>
        <v>1</v>
      </c>
      <c r="Q33">
        <f t="shared" si="5"/>
        <v>1</v>
      </c>
      <c r="R33" s="113">
        <f t="shared" si="6"/>
        <v>1</v>
      </c>
    </row>
    <row r="34" spans="1:18">
      <c r="A34" t="s">
        <v>683</v>
      </c>
      <c r="B34">
        <v>10</v>
      </c>
      <c r="C34">
        <v>6</v>
      </c>
      <c r="D34">
        <v>8</v>
      </c>
      <c r="E34">
        <v>3</v>
      </c>
      <c r="F34">
        <v>27</v>
      </c>
      <c r="H34" t="s">
        <v>651</v>
      </c>
      <c r="M34">
        <f t="shared" si="1"/>
        <v>1</v>
      </c>
      <c r="N34">
        <f t="shared" si="2"/>
        <v>1</v>
      </c>
      <c r="O34">
        <f t="shared" si="3"/>
        <v>1</v>
      </c>
      <c r="P34">
        <f t="shared" si="4"/>
        <v>0</v>
      </c>
      <c r="Q34">
        <f t="shared" si="5"/>
        <v>1</v>
      </c>
      <c r="R34" s="113">
        <f t="shared" si="6"/>
        <v>1</v>
      </c>
    </row>
    <row r="35" spans="1:18">
      <c r="A35" t="s">
        <v>684</v>
      </c>
      <c r="B35">
        <v>10</v>
      </c>
      <c r="C35">
        <v>6</v>
      </c>
      <c r="D35">
        <v>7</v>
      </c>
      <c r="E35">
        <v>4</v>
      </c>
      <c r="F35">
        <v>27</v>
      </c>
      <c r="H35" t="s">
        <v>651</v>
      </c>
      <c r="M35">
        <f t="shared" si="1"/>
        <v>1</v>
      </c>
      <c r="N35">
        <f t="shared" si="2"/>
        <v>1</v>
      </c>
      <c r="O35">
        <f t="shared" si="3"/>
        <v>1</v>
      </c>
      <c r="P35">
        <f t="shared" si="4"/>
        <v>0</v>
      </c>
      <c r="Q35">
        <f t="shared" si="5"/>
        <v>1</v>
      </c>
      <c r="R35" s="113">
        <f t="shared" si="6"/>
        <v>1</v>
      </c>
    </row>
    <row r="36" spans="1:18">
      <c r="A36" t="s">
        <v>685</v>
      </c>
      <c r="B36">
        <v>9</v>
      </c>
      <c r="C36">
        <v>3</v>
      </c>
      <c r="D36">
        <v>5</v>
      </c>
      <c r="E36">
        <v>10</v>
      </c>
      <c r="F36">
        <v>27</v>
      </c>
      <c r="H36" t="s">
        <v>651</v>
      </c>
      <c r="M36">
        <f t="shared" si="1"/>
        <v>1</v>
      </c>
      <c r="N36">
        <f t="shared" si="2"/>
        <v>0</v>
      </c>
      <c r="O36">
        <f t="shared" si="3"/>
        <v>1</v>
      </c>
      <c r="P36">
        <f t="shared" si="4"/>
        <v>1</v>
      </c>
      <c r="Q36">
        <f t="shared" si="5"/>
        <v>1</v>
      </c>
      <c r="R36" s="113">
        <f t="shared" si="6"/>
        <v>1</v>
      </c>
    </row>
    <row r="37" spans="1:18">
      <c r="A37" t="s">
        <v>686</v>
      </c>
      <c r="B37">
        <v>9</v>
      </c>
      <c r="C37">
        <v>6</v>
      </c>
      <c r="D37">
        <v>2</v>
      </c>
      <c r="E37">
        <v>10</v>
      </c>
      <c r="F37">
        <v>27</v>
      </c>
      <c r="H37" t="s">
        <v>651</v>
      </c>
      <c r="M37">
        <f t="shared" si="1"/>
        <v>1</v>
      </c>
      <c r="N37">
        <f t="shared" si="2"/>
        <v>1</v>
      </c>
      <c r="O37">
        <f t="shared" si="3"/>
        <v>0</v>
      </c>
      <c r="P37">
        <f t="shared" si="4"/>
        <v>1</v>
      </c>
      <c r="Q37">
        <f t="shared" si="5"/>
        <v>1</v>
      </c>
      <c r="R37" s="113">
        <f t="shared" si="6"/>
        <v>1</v>
      </c>
    </row>
    <row r="38" spans="1:18">
      <c r="A38" t="s">
        <v>687</v>
      </c>
      <c r="B38">
        <v>10</v>
      </c>
      <c r="C38">
        <v>2</v>
      </c>
      <c r="D38">
        <v>5</v>
      </c>
      <c r="E38">
        <v>10</v>
      </c>
      <c r="F38">
        <v>27</v>
      </c>
      <c r="H38" t="s">
        <v>651</v>
      </c>
      <c r="M38">
        <f t="shared" si="1"/>
        <v>1</v>
      </c>
      <c r="N38">
        <f t="shared" si="2"/>
        <v>0</v>
      </c>
      <c r="O38">
        <f t="shared" si="3"/>
        <v>1</v>
      </c>
      <c r="P38">
        <f t="shared" si="4"/>
        <v>1</v>
      </c>
      <c r="Q38">
        <f t="shared" si="5"/>
        <v>1</v>
      </c>
      <c r="R38" s="113">
        <f t="shared" si="6"/>
        <v>1</v>
      </c>
    </row>
    <row r="39" spans="1:18">
      <c r="A39" t="s">
        <v>688</v>
      </c>
      <c r="B39">
        <v>10</v>
      </c>
      <c r="C39">
        <v>3</v>
      </c>
      <c r="D39">
        <v>4</v>
      </c>
      <c r="E39">
        <v>10</v>
      </c>
      <c r="F39">
        <v>27</v>
      </c>
      <c r="H39" t="s">
        <v>651</v>
      </c>
      <c r="M39">
        <f t="shared" si="1"/>
        <v>1</v>
      </c>
      <c r="N39">
        <f t="shared" si="2"/>
        <v>0</v>
      </c>
      <c r="O39">
        <f t="shared" si="3"/>
        <v>0</v>
      </c>
      <c r="P39">
        <f t="shared" si="4"/>
        <v>1</v>
      </c>
      <c r="Q39">
        <f t="shared" si="5"/>
        <v>1</v>
      </c>
      <c r="R39" s="113">
        <f t="shared" si="6"/>
        <v>1</v>
      </c>
    </row>
    <row r="40" spans="1:18">
      <c r="A40" t="s">
        <v>689</v>
      </c>
      <c r="B40">
        <v>10</v>
      </c>
      <c r="C40">
        <v>7.5</v>
      </c>
      <c r="D40">
        <v>7</v>
      </c>
      <c r="E40">
        <v>2</v>
      </c>
      <c r="F40">
        <v>26.5</v>
      </c>
      <c r="H40" t="s">
        <v>651</v>
      </c>
      <c r="M40">
        <f t="shared" si="1"/>
        <v>1</v>
      </c>
      <c r="N40">
        <f t="shared" si="2"/>
        <v>1</v>
      </c>
      <c r="O40">
        <f t="shared" si="3"/>
        <v>1</v>
      </c>
      <c r="P40">
        <f t="shared" si="4"/>
        <v>0</v>
      </c>
      <c r="Q40">
        <f t="shared" si="5"/>
        <v>1</v>
      </c>
      <c r="R40" s="113">
        <f t="shared" si="6"/>
        <v>1</v>
      </c>
    </row>
    <row r="41" spans="1:18">
      <c r="A41" t="s">
        <v>690</v>
      </c>
      <c r="B41">
        <v>7</v>
      </c>
      <c r="C41">
        <v>6</v>
      </c>
      <c r="D41">
        <v>10</v>
      </c>
      <c r="E41">
        <v>3</v>
      </c>
      <c r="F41">
        <v>26</v>
      </c>
      <c r="H41" t="s">
        <v>651</v>
      </c>
      <c r="M41">
        <f t="shared" si="1"/>
        <v>1</v>
      </c>
      <c r="N41">
        <f t="shared" si="2"/>
        <v>1</v>
      </c>
      <c r="O41">
        <f t="shared" si="3"/>
        <v>1</v>
      </c>
      <c r="P41">
        <f t="shared" si="4"/>
        <v>0</v>
      </c>
      <c r="Q41">
        <f t="shared" si="5"/>
        <v>1</v>
      </c>
      <c r="R41" s="113">
        <f t="shared" si="6"/>
        <v>1</v>
      </c>
    </row>
    <row r="42" spans="1:18">
      <c r="A42" t="s">
        <v>691</v>
      </c>
      <c r="B42">
        <v>7</v>
      </c>
      <c r="C42">
        <v>3</v>
      </c>
      <c r="D42">
        <v>10</v>
      </c>
      <c r="E42">
        <v>6</v>
      </c>
      <c r="F42">
        <v>26</v>
      </c>
      <c r="H42" t="s">
        <v>651</v>
      </c>
      <c r="M42">
        <f t="shared" si="1"/>
        <v>1</v>
      </c>
      <c r="N42">
        <f t="shared" si="2"/>
        <v>0</v>
      </c>
      <c r="O42">
        <f t="shared" si="3"/>
        <v>1</v>
      </c>
      <c r="P42">
        <f t="shared" si="4"/>
        <v>1</v>
      </c>
      <c r="Q42">
        <f t="shared" si="5"/>
        <v>1</v>
      </c>
      <c r="R42" s="113">
        <f t="shared" si="6"/>
        <v>1</v>
      </c>
    </row>
    <row r="43" spans="1:18">
      <c r="A43" t="s">
        <v>692</v>
      </c>
      <c r="B43">
        <v>8</v>
      </c>
      <c r="C43">
        <v>7</v>
      </c>
      <c r="D43">
        <v>6</v>
      </c>
      <c r="E43">
        <v>5</v>
      </c>
      <c r="F43">
        <v>26</v>
      </c>
      <c r="H43" t="s">
        <v>651</v>
      </c>
      <c r="M43">
        <f t="shared" si="1"/>
        <v>1</v>
      </c>
      <c r="N43">
        <f t="shared" si="2"/>
        <v>1</v>
      </c>
      <c r="O43">
        <f t="shared" si="3"/>
        <v>1</v>
      </c>
      <c r="P43">
        <f t="shared" si="4"/>
        <v>1</v>
      </c>
      <c r="Q43">
        <f t="shared" si="5"/>
        <v>1</v>
      </c>
      <c r="R43" s="113">
        <f t="shared" si="6"/>
        <v>1</v>
      </c>
    </row>
    <row r="44" spans="1:18">
      <c r="A44" t="s">
        <v>693</v>
      </c>
      <c r="B44">
        <v>5</v>
      </c>
      <c r="C44">
        <v>0</v>
      </c>
      <c r="D44">
        <v>10</v>
      </c>
      <c r="E44">
        <v>10</v>
      </c>
      <c r="F44">
        <v>25</v>
      </c>
      <c r="H44" t="s">
        <v>651</v>
      </c>
      <c r="M44">
        <f t="shared" si="1"/>
        <v>1</v>
      </c>
      <c r="N44">
        <f t="shared" si="2"/>
        <v>0</v>
      </c>
      <c r="O44">
        <f t="shared" si="3"/>
        <v>1</v>
      </c>
      <c r="P44">
        <f t="shared" si="4"/>
        <v>1</v>
      </c>
      <c r="Q44">
        <f t="shared" si="5"/>
        <v>1</v>
      </c>
      <c r="R44" s="113">
        <f t="shared" si="6"/>
        <v>1</v>
      </c>
    </row>
    <row r="45" spans="1:18">
      <c r="A45" t="s">
        <v>694</v>
      </c>
      <c r="B45">
        <v>9</v>
      </c>
      <c r="C45">
        <v>8</v>
      </c>
      <c r="D45">
        <v>6</v>
      </c>
      <c r="E45">
        <v>2</v>
      </c>
      <c r="F45">
        <v>25</v>
      </c>
      <c r="H45" t="s">
        <v>651</v>
      </c>
      <c r="M45">
        <f t="shared" si="1"/>
        <v>1</v>
      </c>
      <c r="N45">
        <f t="shared" si="2"/>
        <v>1</v>
      </c>
      <c r="O45">
        <f t="shared" si="3"/>
        <v>1</v>
      </c>
      <c r="P45">
        <f t="shared" si="4"/>
        <v>0</v>
      </c>
      <c r="Q45">
        <f t="shared" si="5"/>
        <v>1</v>
      </c>
      <c r="R45" s="113">
        <f t="shared" si="6"/>
        <v>1</v>
      </c>
    </row>
    <row r="46" spans="1:18">
      <c r="A46" t="s">
        <v>695</v>
      </c>
      <c r="B46">
        <v>10</v>
      </c>
      <c r="C46">
        <v>6</v>
      </c>
      <c r="D46">
        <v>9</v>
      </c>
      <c r="E46">
        <v>0</v>
      </c>
      <c r="F46">
        <v>25</v>
      </c>
      <c r="H46" t="s">
        <v>651</v>
      </c>
      <c r="M46">
        <f t="shared" si="1"/>
        <v>1</v>
      </c>
      <c r="N46">
        <f t="shared" si="2"/>
        <v>1</v>
      </c>
      <c r="O46">
        <f t="shared" si="3"/>
        <v>1</v>
      </c>
      <c r="P46">
        <f t="shared" si="4"/>
        <v>0</v>
      </c>
      <c r="Q46">
        <f t="shared" si="5"/>
        <v>1</v>
      </c>
      <c r="R46" s="113">
        <f t="shared" si="6"/>
        <v>1</v>
      </c>
    </row>
    <row r="47" spans="1:18">
      <c r="A47" t="s">
        <v>696</v>
      </c>
      <c r="B47">
        <v>10</v>
      </c>
      <c r="C47">
        <v>6</v>
      </c>
      <c r="D47">
        <v>4</v>
      </c>
      <c r="E47">
        <v>5</v>
      </c>
      <c r="F47">
        <v>25</v>
      </c>
      <c r="H47" t="s">
        <v>651</v>
      </c>
      <c r="M47">
        <f t="shared" si="1"/>
        <v>1</v>
      </c>
      <c r="N47">
        <f t="shared" si="2"/>
        <v>1</v>
      </c>
      <c r="O47">
        <f t="shared" si="3"/>
        <v>0</v>
      </c>
      <c r="P47">
        <f t="shared" si="4"/>
        <v>1</v>
      </c>
      <c r="Q47">
        <f t="shared" si="5"/>
        <v>1</v>
      </c>
      <c r="R47" s="113">
        <f t="shared" si="6"/>
        <v>1</v>
      </c>
    </row>
    <row r="48" spans="1:18">
      <c r="A48" t="s">
        <v>697</v>
      </c>
      <c r="B48">
        <v>9</v>
      </c>
      <c r="C48">
        <v>3</v>
      </c>
      <c r="D48">
        <v>4</v>
      </c>
      <c r="E48">
        <v>9</v>
      </c>
      <c r="F48">
        <v>25</v>
      </c>
      <c r="H48" t="s">
        <v>651</v>
      </c>
      <c r="M48">
        <f t="shared" si="1"/>
        <v>1</v>
      </c>
      <c r="N48">
        <f t="shared" si="2"/>
        <v>0</v>
      </c>
      <c r="O48">
        <f t="shared" si="3"/>
        <v>0</v>
      </c>
      <c r="P48">
        <f t="shared" si="4"/>
        <v>1</v>
      </c>
      <c r="Q48">
        <f t="shared" si="5"/>
        <v>1</v>
      </c>
      <c r="R48" s="113">
        <f t="shared" si="6"/>
        <v>1</v>
      </c>
    </row>
    <row r="49" spans="1:18">
      <c r="A49" t="s">
        <v>698</v>
      </c>
      <c r="B49">
        <v>10</v>
      </c>
      <c r="C49">
        <v>4</v>
      </c>
      <c r="D49">
        <v>1</v>
      </c>
      <c r="E49">
        <v>10</v>
      </c>
      <c r="F49">
        <v>25</v>
      </c>
      <c r="H49" t="s">
        <v>651</v>
      </c>
      <c r="M49">
        <f t="shared" si="1"/>
        <v>1</v>
      </c>
      <c r="N49">
        <f t="shared" si="2"/>
        <v>0</v>
      </c>
      <c r="O49">
        <f t="shared" si="3"/>
        <v>0</v>
      </c>
      <c r="P49">
        <f t="shared" si="4"/>
        <v>1</v>
      </c>
      <c r="Q49">
        <f t="shared" si="5"/>
        <v>1</v>
      </c>
      <c r="R49" s="113">
        <f t="shared" si="6"/>
        <v>1</v>
      </c>
    </row>
    <row r="50" spans="1:18">
      <c r="A50" t="s">
        <v>699</v>
      </c>
      <c r="B50">
        <v>8.5</v>
      </c>
      <c r="C50">
        <v>7</v>
      </c>
      <c r="D50">
        <v>3</v>
      </c>
      <c r="E50">
        <v>6</v>
      </c>
      <c r="F50">
        <v>24.5</v>
      </c>
      <c r="H50" t="s">
        <v>651</v>
      </c>
      <c r="M50">
        <f t="shared" si="1"/>
        <v>1</v>
      </c>
      <c r="N50">
        <f t="shared" si="2"/>
        <v>1</v>
      </c>
      <c r="O50">
        <f t="shared" si="3"/>
        <v>0</v>
      </c>
      <c r="P50">
        <f t="shared" si="4"/>
        <v>1</v>
      </c>
      <c r="Q50">
        <f t="shared" si="5"/>
        <v>1</v>
      </c>
      <c r="R50" s="113">
        <f t="shared" si="6"/>
        <v>1</v>
      </c>
    </row>
    <row r="51" spans="1:18">
      <c r="A51" t="s">
        <v>700</v>
      </c>
      <c r="B51">
        <v>10</v>
      </c>
      <c r="C51">
        <v>7</v>
      </c>
      <c r="D51">
        <v>5</v>
      </c>
      <c r="E51">
        <v>2</v>
      </c>
      <c r="F51">
        <v>24</v>
      </c>
      <c r="H51" t="s">
        <v>651</v>
      </c>
      <c r="M51">
        <f t="shared" si="1"/>
        <v>1</v>
      </c>
      <c r="N51">
        <f t="shared" si="2"/>
        <v>1</v>
      </c>
      <c r="O51">
        <f t="shared" si="3"/>
        <v>1</v>
      </c>
      <c r="P51">
        <f t="shared" si="4"/>
        <v>0</v>
      </c>
      <c r="Q51">
        <f t="shared" si="5"/>
        <v>1</v>
      </c>
      <c r="R51" s="113">
        <f t="shared" si="6"/>
        <v>1</v>
      </c>
    </row>
    <row r="52" spans="1:18">
      <c r="A52" t="s">
        <v>701</v>
      </c>
      <c r="B52">
        <v>10</v>
      </c>
      <c r="C52">
        <v>8</v>
      </c>
      <c r="D52">
        <v>4</v>
      </c>
      <c r="E52">
        <v>2</v>
      </c>
      <c r="F52">
        <v>24</v>
      </c>
      <c r="H52" t="s">
        <v>651</v>
      </c>
      <c r="M52">
        <f t="shared" si="1"/>
        <v>1</v>
      </c>
      <c r="N52">
        <f t="shared" si="2"/>
        <v>1</v>
      </c>
      <c r="O52">
        <f t="shared" si="3"/>
        <v>0</v>
      </c>
      <c r="P52">
        <f t="shared" si="4"/>
        <v>0</v>
      </c>
      <c r="Q52">
        <f t="shared" si="5"/>
        <v>1</v>
      </c>
      <c r="R52" s="113">
        <f t="shared" si="6"/>
        <v>1</v>
      </c>
    </row>
    <row r="53" spans="1:18">
      <c r="A53" t="s">
        <v>702</v>
      </c>
      <c r="B53">
        <v>9</v>
      </c>
      <c r="C53">
        <v>4</v>
      </c>
      <c r="D53">
        <v>4</v>
      </c>
      <c r="E53">
        <v>7</v>
      </c>
      <c r="F53">
        <v>24</v>
      </c>
      <c r="H53" t="s">
        <v>651</v>
      </c>
      <c r="M53">
        <f t="shared" si="1"/>
        <v>1</v>
      </c>
      <c r="N53">
        <f t="shared" si="2"/>
        <v>0</v>
      </c>
      <c r="O53">
        <f t="shared" si="3"/>
        <v>0</v>
      </c>
      <c r="P53">
        <f t="shared" si="4"/>
        <v>1</v>
      </c>
      <c r="Q53">
        <f t="shared" si="5"/>
        <v>1</v>
      </c>
      <c r="R53" s="113">
        <f t="shared" si="6"/>
        <v>1</v>
      </c>
    </row>
    <row r="54" spans="1:18">
      <c r="A54" t="s">
        <v>703</v>
      </c>
      <c r="B54">
        <v>9</v>
      </c>
      <c r="C54">
        <v>3</v>
      </c>
      <c r="D54">
        <v>4</v>
      </c>
      <c r="E54">
        <v>8</v>
      </c>
      <c r="F54">
        <v>24</v>
      </c>
      <c r="H54" t="s">
        <v>651</v>
      </c>
      <c r="M54">
        <f t="shared" si="1"/>
        <v>1</v>
      </c>
      <c r="N54">
        <f t="shared" si="2"/>
        <v>0</v>
      </c>
      <c r="O54">
        <f t="shared" si="3"/>
        <v>0</v>
      </c>
      <c r="P54">
        <f t="shared" si="4"/>
        <v>1</v>
      </c>
      <c r="Q54">
        <f t="shared" si="5"/>
        <v>1</v>
      </c>
      <c r="R54" s="113">
        <f t="shared" si="6"/>
        <v>1</v>
      </c>
    </row>
    <row r="55" spans="1:18">
      <c r="A55" t="s">
        <v>704</v>
      </c>
      <c r="B55">
        <v>4</v>
      </c>
      <c r="C55">
        <v>6</v>
      </c>
      <c r="D55">
        <v>5</v>
      </c>
      <c r="E55">
        <v>8</v>
      </c>
      <c r="F55">
        <v>23</v>
      </c>
      <c r="H55" t="s">
        <v>651</v>
      </c>
      <c r="M55">
        <f t="shared" si="1"/>
        <v>0</v>
      </c>
      <c r="N55">
        <f t="shared" si="2"/>
        <v>1</v>
      </c>
      <c r="O55">
        <f t="shared" si="3"/>
        <v>1</v>
      </c>
      <c r="P55">
        <f t="shared" si="4"/>
        <v>1</v>
      </c>
      <c r="Q55">
        <f t="shared" si="5"/>
        <v>1</v>
      </c>
      <c r="R55" s="113">
        <f t="shared" si="6"/>
        <v>1</v>
      </c>
    </row>
    <row r="56" spans="1:18">
      <c r="A56" t="s">
        <v>705</v>
      </c>
      <c r="B56">
        <v>6</v>
      </c>
      <c r="C56">
        <v>8</v>
      </c>
      <c r="D56">
        <v>5</v>
      </c>
      <c r="E56">
        <v>4</v>
      </c>
      <c r="F56">
        <v>23</v>
      </c>
      <c r="H56" t="s">
        <v>651</v>
      </c>
      <c r="M56">
        <f t="shared" si="1"/>
        <v>1</v>
      </c>
      <c r="N56">
        <f t="shared" si="2"/>
        <v>1</v>
      </c>
      <c r="O56">
        <f t="shared" si="3"/>
        <v>1</v>
      </c>
      <c r="P56">
        <f t="shared" si="4"/>
        <v>0</v>
      </c>
      <c r="Q56">
        <f t="shared" si="5"/>
        <v>1</v>
      </c>
      <c r="R56" s="113">
        <f t="shared" si="6"/>
        <v>1</v>
      </c>
    </row>
    <row r="57" spans="1:18">
      <c r="A57" t="s">
        <v>706</v>
      </c>
      <c r="B57">
        <v>5</v>
      </c>
      <c r="C57">
        <v>6</v>
      </c>
      <c r="D57">
        <v>4</v>
      </c>
      <c r="E57">
        <v>8</v>
      </c>
      <c r="F57">
        <v>23</v>
      </c>
      <c r="H57" t="s">
        <v>651</v>
      </c>
      <c r="M57">
        <f t="shared" si="1"/>
        <v>1</v>
      </c>
      <c r="N57">
        <f t="shared" si="2"/>
        <v>1</v>
      </c>
      <c r="O57">
        <f t="shared" si="3"/>
        <v>0</v>
      </c>
      <c r="P57">
        <f t="shared" si="4"/>
        <v>1</v>
      </c>
      <c r="Q57">
        <f t="shared" si="5"/>
        <v>1</v>
      </c>
      <c r="R57" s="113">
        <f t="shared" si="6"/>
        <v>1</v>
      </c>
    </row>
    <row r="58" spans="1:18">
      <c r="A58" t="s">
        <v>707</v>
      </c>
      <c r="B58">
        <v>5</v>
      </c>
      <c r="C58">
        <v>7</v>
      </c>
      <c r="D58">
        <v>2</v>
      </c>
      <c r="E58">
        <v>9</v>
      </c>
      <c r="F58">
        <v>23</v>
      </c>
      <c r="H58" t="s">
        <v>651</v>
      </c>
      <c r="M58">
        <f t="shared" si="1"/>
        <v>1</v>
      </c>
      <c r="N58">
        <f t="shared" si="2"/>
        <v>1</v>
      </c>
      <c r="O58">
        <f t="shared" si="3"/>
        <v>0</v>
      </c>
      <c r="P58">
        <f t="shared" si="4"/>
        <v>1</v>
      </c>
      <c r="Q58">
        <f t="shared" si="5"/>
        <v>1</v>
      </c>
      <c r="R58" s="113">
        <f t="shared" si="6"/>
        <v>1</v>
      </c>
    </row>
    <row r="59" spans="1:18">
      <c r="A59" t="s">
        <v>708</v>
      </c>
      <c r="B59">
        <v>8</v>
      </c>
      <c r="C59">
        <v>7</v>
      </c>
      <c r="D59">
        <v>5</v>
      </c>
      <c r="E59">
        <v>3</v>
      </c>
      <c r="F59">
        <v>23</v>
      </c>
      <c r="H59" t="s">
        <v>651</v>
      </c>
      <c r="M59">
        <f t="shared" si="1"/>
        <v>1</v>
      </c>
      <c r="N59">
        <f t="shared" si="2"/>
        <v>1</v>
      </c>
      <c r="O59">
        <f t="shared" si="3"/>
        <v>1</v>
      </c>
      <c r="P59">
        <f t="shared" si="4"/>
        <v>0</v>
      </c>
      <c r="Q59">
        <f t="shared" si="5"/>
        <v>1</v>
      </c>
      <c r="R59" s="113">
        <f t="shared" si="6"/>
        <v>1</v>
      </c>
    </row>
    <row r="60" spans="1:18">
      <c r="A60" t="s">
        <v>709</v>
      </c>
      <c r="B60">
        <v>9</v>
      </c>
      <c r="C60">
        <v>8</v>
      </c>
      <c r="D60">
        <v>4</v>
      </c>
      <c r="E60">
        <v>2</v>
      </c>
      <c r="F60">
        <v>23</v>
      </c>
      <c r="H60" t="s">
        <v>651</v>
      </c>
      <c r="M60">
        <f t="shared" si="1"/>
        <v>1</v>
      </c>
      <c r="N60">
        <f t="shared" si="2"/>
        <v>1</v>
      </c>
      <c r="O60">
        <f t="shared" si="3"/>
        <v>0</v>
      </c>
      <c r="P60">
        <f t="shared" si="4"/>
        <v>0</v>
      </c>
      <c r="Q60">
        <f t="shared" si="5"/>
        <v>1</v>
      </c>
      <c r="R60" s="113">
        <f t="shared" si="6"/>
        <v>1</v>
      </c>
    </row>
    <row r="61" spans="1:18">
      <c r="A61" t="s">
        <v>710</v>
      </c>
      <c r="B61">
        <v>9.5</v>
      </c>
      <c r="C61">
        <v>7.5</v>
      </c>
      <c r="D61">
        <v>2</v>
      </c>
      <c r="E61">
        <v>4</v>
      </c>
      <c r="F61">
        <v>23</v>
      </c>
      <c r="H61" t="s">
        <v>651</v>
      </c>
      <c r="M61">
        <f t="shared" si="1"/>
        <v>1</v>
      </c>
      <c r="N61">
        <f t="shared" si="2"/>
        <v>1</v>
      </c>
      <c r="O61">
        <f t="shared" si="3"/>
        <v>0</v>
      </c>
      <c r="P61">
        <f t="shared" si="4"/>
        <v>0</v>
      </c>
      <c r="Q61">
        <f t="shared" si="5"/>
        <v>1</v>
      </c>
      <c r="R61" s="113">
        <f t="shared" si="6"/>
        <v>1</v>
      </c>
    </row>
    <row r="62" spans="1:18">
      <c r="A62" t="s">
        <v>711</v>
      </c>
      <c r="B62">
        <v>10</v>
      </c>
      <c r="C62">
        <v>0</v>
      </c>
      <c r="D62">
        <v>4</v>
      </c>
      <c r="E62">
        <v>9</v>
      </c>
      <c r="F62">
        <v>23</v>
      </c>
      <c r="H62" t="s">
        <v>651</v>
      </c>
      <c r="M62">
        <f t="shared" si="1"/>
        <v>1</v>
      </c>
      <c r="N62">
        <f t="shared" si="2"/>
        <v>0</v>
      </c>
      <c r="O62">
        <f t="shared" si="3"/>
        <v>0</v>
      </c>
      <c r="P62">
        <f t="shared" si="4"/>
        <v>1</v>
      </c>
      <c r="Q62">
        <f t="shared" si="5"/>
        <v>1</v>
      </c>
      <c r="R62" s="113">
        <f t="shared" si="6"/>
        <v>1</v>
      </c>
    </row>
    <row r="63" spans="1:18">
      <c r="A63" t="s">
        <v>712</v>
      </c>
      <c r="B63">
        <v>10</v>
      </c>
      <c r="C63">
        <v>5.5</v>
      </c>
      <c r="D63">
        <v>3</v>
      </c>
      <c r="E63">
        <v>4</v>
      </c>
      <c r="F63">
        <v>22.5</v>
      </c>
      <c r="H63" t="s">
        <v>651</v>
      </c>
      <c r="M63">
        <f t="shared" si="1"/>
        <v>1</v>
      </c>
      <c r="N63">
        <f t="shared" si="2"/>
        <v>1</v>
      </c>
      <c r="O63">
        <f t="shared" si="3"/>
        <v>0</v>
      </c>
      <c r="P63">
        <f t="shared" si="4"/>
        <v>0</v>
      </c>
      <c r="Q63">
        <f t="shared" si="5"/>
        <v>1</v>
      </c>
      <c r="R63" s="113">
        <f t="shared" si="6"/>
        <v>1</v>
      </c>
    </row>
    <row r="64" spans="1:18">
      <c r="A64" t="s">
        <v>713</v>
      </c>
      <c r="B64">
        <v>4</v>
      </c>
      <c r="C64">
        <v>3</v>
      </c>
      <c r="D64">
        <v>6</v>
      </c>
      <c r="E64">
        <v>9</v>
      </c>
      <c r="F64">
        <v>22</v>
      </c>
      <c r="H64" t="s">
        <v>651</v>
      </c>
      <c r="M64">
        <f t="shared" si="1"/>
        <v>0</v>
      </c>
      <c r="N64">
        <f t="shared" si="2"/>
        <v>0</v>
      </c>
      <c r="O64">
        <f t="shared" si="3"/>
        <v>1</v>
      </c>
      <c r="P64">
        <f t="shared" si="4"/>
        <v>1</v>
      </c>
      <c r="Q64">
        <f t="shared" si="5"/>
        <v>1</v>
      </c>
      <c r="R64" s="113">
        <f t="shared" si="6"/>
        <v>1</v>
      </c>
    </row>
    <row r="65" spans="1:18">
      <c r="A65" t="s">
        <v>714</v>
      </c>
      <c r="B65">
        <v>4</v>
      </c>
      <c r="C65">
        <v>7</v>
      </c>
      <c r="D65">
        <v>1</v>
      </c>
      <c r="E65">
        <v>10</v>
      </c>
      <c r="F65">
        <v>22</v>
      </c>
      <c r="H65" t="s">
        <v>651</v>
      </c>
      <c r="M65">
        <f t="shared" si="1"/>
        <v>0</v>
      </c>
      <c r="N65">
        <f t="shared" si="2"/>
        <v>1</v>
      </c>
      <c r="O65">
        <f t="shared" si="3"/>
        <v>0</v>
      </c>
      <c r="P65">
        <f t="shared" si="4"/>
        <v>1</v>
      </c>
      <c r="Q65">
        <f t="shared" si="5"/>
        <v>1</v>
      </c>
      <c r="R65" s="113">
        <f t="shared" si="6"/>
        <v>1</v>
      </c>
    </row>
    <row r="66" spans="1:18">
      <c r="A66" t="s">
        <v>715</v>
      </c>
      <c r="B66">
        <v>7</v>
      </c>
      <c r="C66">
        <v>3</v>
      </c>
      <c r="D66">
        <v>5</v>
      </c>
      <c r="E66">
        <v>7</v>
      </c>
      <c r="F66">
        <v>22</v>
      </c>
      <c r="H66" t="s">
        <v>651</v>
      </c>
      <c r="M66">
        <f t="shared" si="1"/>
        <v>1</v>
      </c>
      <c r="N66">
        <f t="shared" si="2"/>
        <v>0</v>
      </c>
      <c r="O66">
        <f t="shared" si="3"/>
        <v>1</v>
      </c>
      <c r="P66">
        <f t="shared" si="4"/>
        <v>1</v>
      </c>
      <c r="Q66">
        <f t="shared" si="5"/>
        <v>1</v>
      </c>
      <c r="R66" s="113">
        <f t="shared" si="6"/>
        <v>1</v>
      </c>
    </row>
    <row r="67" spans="1:18">
      <c r="A67" t="s">
        <v>716</v>
      </c>
      <c r="B67">
        <v>10</v>
      </c>
      <c r="C67">
        <v>0</v>
      </c>
      <c r="D67">
        <v>8</v>
      </c>
      <c r="E67">
        <v>4</v>
      </c>
      <c r="F67">
        <v>22</v>
      </c>
      <c r="H67" t="s">
        <v>651</v>
      </c>
      <c r="M67">
        <f t="shared" si="1"/>
        <v>1</v>
      </c>
      <c r="N67">
        <f t="shared" si="2"/>
        <v>0</v>
      </c>
      <c r="O67">
        <f t="shared" si="3"/>
        <v>1</v>
      </c>
      <c r="P67">
        <f t="shared" si="4"/>
        <v>0</v>
      </c>
      <c r="Q67">
        <f t="shared" si="5"/>
        <v>1</v>
      </c>
      <c r="R67" s="113">
        <f t="shared" si="6"/>
        <v>1</v>
      </c>
    </row>
    <row r="68" spans="1:18">
      <c r="A68" t="s">
        <v>717</v>
      </c>
      <c r="B68">
        <v>10</v>
      </c>
      <c r="C68">
        <v>3</v>
      </c>
      <c r="D68">
        <v>2</v>
      </c>
      <c r="E68">
        <v>7</v>
      </c>
      <c r="F68">
        <v>22</v>
      </c>
      <c r="H68" t="s">
        <v>651</v>
      </c>
      <c r="M68">
        <f t="shared" ref="M68:M131" si="9">IF(B68&gt;=5,1,0)</f>
        <v>1</v>
      </c>
      <c r="N68">
        <f t="shared" ref="N68:N131" si="10">IF(C68&gt;=5,1,0)</f>
        <v>0</v>
      </c>
      <c r="O68">
        <f t="shared" ref="O68:O131" si="11">IF(D68&gt;=5,1,0)</f>
        <v>0</v>
      </c>
      <c r="P68">
        <f t="shared" ref="P68:P131" si="12">IF(E68&gt;=5,1,0)</f>
        <v>1</v>
      </c>
      <c r="Q68">
        <f t="shared" ref="Q68:Q131" si="13">IF(F68&gt;=14,1,0)</f>
        <v>1</v>
      </c>
      <c r="R68" s="113">
        <f t="shared" ref="R68:R131" si="14">IF((M68+N68+O68+P68+Q68)&gt;=3,1,0)</f>
        <v>1</v>
      </c>
    </row>
    <row r="69" spans="1:18">
      <c r="A69" t="s">
        <v>718</v>
      </c>
      <c r="B69">
        <v>10</v>
      </c>
      <c r="C69">
        <v>0</v>
      </c>
      <c r="D69">
        <v>4</v>
      </c>
      <c r="E69">
        <v>8</v>
      </c>
      <c r="F69">
        <v>22</v>
      </c>
      <c r="H69" t="s">
        <v>651</v>
      </c>
      <c r="M69">
        <f t="shared" si="9"/>
        <v>1</v>
      </c>
      <c r="N69">
        <f t="shared" si="10"/>
        <v>0</v>
      </c>
      <c r="O69">
        <f t="shared" si="11"/>
        <v>0</v>
      </c>
      <c r="P69">
        <f t="shared" si="12"/>
        <v>1</v>
      </c>
      <c r="Q69">
        <f t="shared" si="13"/>
        <v>1</v>
      </c>
      <c r="R69" s="113">
        <f t="shared" si="14"/>
        <v>1</v>
      </c>
    </row>
    <row r="70" spans="1:18">
      <c r="A70" t="s">
        <v>719</v>
      </c>
      <c r="B70">
        <v>3.5</v>
      </c>
      <c r="C70">
        <v>3</v>
      </c>
      <c r="D70">
        <v>6</v>
      </c>
      <c r="E70">
        <v>9</v>
      </c>
      <c r="F70">
        <v>21.5</v>
      </c>
      <c r="H70" t="s">
        <v>651</v>
      </c>
      <c r="M70">
        <f t="shared" si="9"/>
        <v>0</v>
      </c>
      <c r="N70">
        <f t="shared" si="10"/>
        <v>0</v>
      </c>
      <c r="O70">
        <f t="shared" si="11"/>
        <v>1</v>
      </c>
      <c r="P70">
        <f t="shared" si="12"/>
        <v>1</v>
      </c>
      <c r="Q70">
        <f t="shared" si="13"/>
        <v>1</v>
      </c>
      <c r="R70" s="113">
        <f t="shared" si="14"/>
        <v>1</v>
      </c>
    </row>
    <row r="71" spans="1:18">
      <c r="A71" t="s">
        <v>720</v>
      </c>
      <c r="B71">
        <v>9</v>
      </c>
      <c r="C71">
        <v>0</v>
      </c>
      <c r="D71">
        <v>2.5</v>
      </c>
      <c r="E71">
        <v>10</v>
      </c>
      <c r="F71">
        <v>21.5</v>
      </c>
      <c r="H71" t="s">
        <v>651</v>
      </c>
      <c r="M71">
        <f t="shared" si="9"/>
        <v>1</v>
      </c>
      <c r="N71">
        <f t="shared" si="10"/>
        <v>0</v>
      </c>
      <c r="O71">
        <f t="shared" si="11"/>
        <v>0</v>
      </c>
      <c r="P71">
        <f t="shared" si="12"/>
        <v>1</v>
      </c>
      <c r="Q71">
        <f t="shared" si="13"/>
        <v>1</v>
      </c>
      <c r="R71" s="113">
        <f t="shared" si="14"/>
        <v>1</v>
      </c>
    </row>
    <row r="72" spans="1:18">
      <c r="A72" t="s">
        <v>721</v>
      </c>
      <c r="B72">
        <v>5</v>
      </c>
      <c r="C72">
        <v>8</v>
      </c>
      <c r="D72">
        <v>1</v>
      </c>
      <c r="E72">
        <v>7</v>
      </c>
      <c r="F72">
        <v>21</v>
      </c>
      <c r="H72" t="s">
        <v>651</v>
      </c>
      <c r="M72">
        <f t="shared" si="9"/>
        <v>1</v>
      </c>
      <c r="N72">
        <f t="shared" si="10"/>
        <v>1</v>
      </c>
      <c r="O72">
        <f t="shared" si="11"/>
        <v>0</v>
      </c>
      <c r="P72">
        <f t="shared" si="12"/>
        <v>1</v>
      </c>
      <c r="Q72">
        <f t="shared" si="13"/>
        <v>1</v>
      </c>
      <c r="R72" s="113">
        <f t="shared" si="14"/>
        <v>1</v>
      </c>
    </row>
    <row r="73" spans="1:18">
      <c r="A73" t="s">
        <v>722</v>
      </c>
      <c r="B73">
        <v>5</v>
      </c>
      <c r="C73">
        <v>3</v>
      </c>
      <c r="D73">
        <v>4</v>
      </c>
      <c r="E73">
        <v>9</v>
      </c>
      <c r="F73">
        <v>21</v>
      </c>
      <c r="H73" t="s">
        <v>651</v>
      </c>
      <c r="M73">
        <f t="shared" si="9"/>
        <v>1</v>
      </c>
      <c r="N73">
        <f t="shared" si="10"/>
        <v>0</v>
      </c>
      <c r="O73">
        <f t="shared" si="11"/>
        <v>0</v>
      </c>
      <c r="P73">
        <f t="shared" si="12"/>
        <v>1</v>
      </c>
      <c r="Q73">
        <f t="shared" si="13"/>
        <v>1</v>
      </c>
      <c r="R73" s="113">
        <f t="shared" si="14"/>
        <v>1</v>
      </c>
    </row>
    <row r="74" spans="1:18">
      <c r="A74" t="s">
        <v>723</v>
      </c>
      <c r="B74">
        <v>10</v>
      </c>
      <c r="C74">
        <v>2</v>
      </c>
      <c r="D74">
        <v>8</v>
      </c>
      <c r="E74">
        <v>1</v>
      </c>
      <c r="F74">
        <v>21</v>
      </c>
      <c r="H74" t="s">
        <v>651</v>
      </c>
      <c r="M74">
        <f t="shared" si="9"/>
        <v>1</v>
      </c>
      <c r="N74">
        <f t="shared" si="10"/>
        <v>0</v>
      </c>
      <c r="O74">
        <f t="shared" si="11"/>
        <v>1</v>
      </c>
      <c r="P74">
        <f t="shared" si="12"/>
        <v>0</v>
      </c>
      <c r="Q74">
        <f t="shared" si="13"/>
        <v>1</v>
      </c>
      <c r="R74" s="113">
        <f t="shared" si="14"/>
        <v>1</v>
      </c>
    </row>
    <row r="75" spans="1:18">
      <c r="A75" t="s">
        <v>724</v>
      </c>
      <c r="B75">
        <v>9</v>
      </c>
      <c r="C75">
        <v>3</v>
      </c>
      <c r="D75">
        <v>0</v>
      </c>
      <c r="E75">
        <v>9</v>
      </c>
      <c r="F75">
        <v>21</v>
      </c>
      <c r="H75" t="s">
        <v>651</v>
      </c>
      <c r="M75">
        <f t="shared" si="9"/>
        <v>1</v>
      </c>
      <c r="N75">
        <f t="shared" si="10"/>
        <v>0</v>
      </c>
      <c r="O75">
        <f t="shared" si="11"/>
        <v>0</v>
      </c>
      <c r="P75">
        <f t="shared" si="12"/>
        <v>1</v>
      </c>
      <c r="Q75">
        <f t="shared" si="13"/>
        <v>1</v>
      </c>
      <c r="R75" s="113">
        <f t="shared" si="14"/>
        <v>1</v>
      </c>
    </row>
    <row r="76" spans="1:18">
      <c r="A76" t="s">
        <v>725</v>
      </c>
      <c r="B76">
        <v>10</v>
      </c>
      <c r="C76">
        <v>3</v>
      </c>
      <c r="D76">
        <v>1</v>
      </c>
      <c r="E76">
        <v>7</v>
      </c>
      <c r="F76">
        <v>21</v>
      </c>
      <c r="H76" t="s">
        <v>651</v>
      </c>
      <c r="M76">
        <f t="shared" si="9"/>
        <v>1</v>
      </c>
      <c r="N76">
        <f t="shared" si="10"/>
        <v>0</v>
      </c>
      <c r="O76">
        <f t="shared" si="11"/>
        <v>0</v>
      </c>
      <c r="P76">
        <f t="shared" si="12"/>
        <v>1</v>
      </c>
      <c r="Q76">
        <f t="shared" si="13"/>
        <v>1</v>
      </c>
      <c r="R76" s="113">
        <f t="shared" si="14"/>
        <v>1</v>
      </c>
    </row>
    <row r="77" spans="1:18">
      <c r="A77" t="s">
        <v>726</v>
      </c>
      <c r="B77">
        <v>10</v>
      </c>
      <c r="C77">
        <v>3.5</v>
      </c>
      <c r="D77">
        <v>0</v>
      </c>
      <c r="E77">
        <v>7</v>
      </c>
      <c r="F77">
        <v>20.5</v>
      </c>
      <c r="H77" t="s">
        <v>651</v>
      </c>
      <c r="M77">
        <f t="shared" si="9"/>
        <v>1</v>
      </c>
      <c r="N77">
        <f t="shared" si="10"/>
        <v>0</v>
      </c>
      <c r="O77">
        <f t="shared" si="11"/>
        <v>0</v>
      </c>
      <c r="P77">
        <f t="shared" si="12"/>
        <v>1</v>
      </c>
      <c r="Q77">
        <f t="shared" si="13"/>
        <v>1</v>
      </c>
      <c r="R77" s="113">
        <f t="shared" si="14"/>
        <v>1</v>
      </c>
    </row>
    <row r="78" spans="1:18">
      <c r="A78" t="s">
        <v>727</v>
      </c>
      <c r="B78">
        <v>4</v>
      </c>
      <c r="C78">
        <v>6</v>
      </c>
      <c r="D78">
        <v>3</v>
      </c>
      <c r="E78">
        <v>7</v>
      </c>
      <c r="F78">
        <v>20</v>
      </c>
      <c r="H78" t="s">
        <v>651</v>
      </c>
      <c r="M78">
        <f t="shared" si="9"/>
        <v>0</v>
      </c>
      <c r="N78">
        <f t="shared" si="10"/>
        <v>1</v>
      </c>
      <c r="O78">
        <f t="shared" si="11"/>
        <v>0</v>
      </c>
      <c r="P78">
        <f t="shared" si="12"/>
        <v>1</v>
      </c>
      <c r="Q78">
        <f t="shared" si="13"/>
        <v>1</v>
      </c>
      <c r="R78" s="113">
        <f t="shared" si="14"/>
        <v>1</v>
      </c>
    </row>
    <row r="79" spans="1:18">
      <c r="A79" t="s">
        <v>728</v>
      </c>
      <c r="B79">
        <v>6</v>
      </c>
      <c r="C79">
        <v>7</v>
      </c>
      <c r="D79">
        <v>5</v>
      </c>
      <c r="E79">
        <v>2</v>
      </c>
      <c r="F79">
        <v>20</v>
      </c>
      <c r="H79" t="s">
        <v>651</v>
      </c>
      <c r="M79">
        <f t="shared" si="9"/>
        <v>1</v>
      </c>
      <c r="N79">
        <f t="shared" si="10"/>
        <v>1</v>
      </c>
      <c r="O79">
        <f t="shared" si="11"/>
        <v>1</v>
      </c>
      <c r="P79">
        <f t="shared" si="12"/>
        <v>0</v>
      </c>
      <c r="Q79">
        <f t="shared" si="13"/>
        <v>1</v>
      </c>
      <c r="R79" s="113">
        <f t="shared" si="14"/>
        <v>1</v>
      </c>
    </row>
    <row r="80" spans="1:18">
      <c r="A80" t="s">
        <v>729</v>
      </c>
      <c r="B80">
        <v>6</v>
      </c>
      <c r="C80">
        <v>3</v>
      </c>
      <c r="D80">
        <v>1</v>
      </c>
      <c r="E80">
        <v>10</v>
      </c>
      <c r="F80">
        <v>20</v>
      </c>
      <c r="H80" t="s">
        <v>651</v>
      </c>
      <c r="M80">
        <f t="shared" si="9"/>
        <v>1</v>
      </c>
      <c r="N80">
        <f t="shared" si="10"/>
        <v>0</v>
      </c>
      <c r="O80">
        <f t="shared" si="11"/>
        <v>0</v>
      </c>
      <c r="P80">
        <f t="shared" si="12"/>
        <v>1</v>
      </c>
      <c r="Q80">
        <f t="shared" si="13"/>
        <v>1</v>
      </c>
      <c r="R80" s="113">
        <f t="shared" si="14"/>
        <v>1</v>
      </c>
    </row>
    <row r="81" spans="1:18">
      <c r="A81" t="s">
        <v>730</v>
      </c>
      <c r="B81">
        <v>5</v>
      </c>
      <c r="C81">
        <v>3</v>
      </c>
      <c r="D81">
        <v>2.5</v>
      </c>
      <c r="E81">
        <v>9</v>
      </c>
      <c r="F81">
        <v>19.5</v>
      </c>
      <c r="H81" t="s">
        <v>651</v>
      </c>
      <c r="M81">
        <f t="shared" si="9"/>
        <v>1</v>
      </c>
      <c r="N81">
        <f t="shared" si="10"/>
        <v>0</v>
      </c>
      <c r="O81">
        <f t="shared" si="11"/>
        <v>0</v>
      </c>
      <c r="P81">
        <f t="shared" si="12"/>
        <v>1</v>
      </c>
      <c r="Q81">
        <f t="shared" si="13"/>
        <v>1</v>
      </c>
      <c r="R81" s="113">
        <f t="shared" si="14"/>
        <v>1</v>
      </c>
    </row>
    <row r="82" spans="1:18">
      <c r="A82" t="s">
        <v>731</v>
      </c>
      <c r="B82">
        <v>2</v>
      </c>
      <c r="C82">
        <v>3</v>
      </c>
      <c r="D82">
        <v>5</v>
      </c>
      <c r="E82">
        <v>9</v>
      </c>
      <c r="F82">
        <v>19</v>
      </c>
      <c r="H82" t="s">
        <v>651</v>
      </c>
      <c r="M82">
        <f t="shared" si="9"/>
        <v>0</v>
      </c>
      <c r="N82">
        <f t="shared" si="10"/>
        <v>0</v>
      </c>
      <c r="O82">
        <f t="shared" si="11"/>
        <v>1</v>
      </c>
      <c r="P82">
        <f t="shared" si="12"/>
        <v>1</v>
      </c>
      <c r="Q82">
        <f t="shared" si="13"/>
        <v>1</v>
      </c>
      <c r="R82" s="113">
        <f t="shared" si="14"/>
        <v>1</v>
      </c>
    </row>
    <row r="83" spans="1:18">
      <c r="A83" t="s">
        <v>732</v>
      </c>
      <c r="B83">
        <v>5</v>
      </c>
      <c r="C83">
        <v>6</v>
      </c>
      <c r="D83">
        <v>3</v>
      </c>
      <c r="E83">
        <v>5</v>
      </c>
      <c r="F83">
        <v>19</v>
      </c>
      <c r="H83" t="s">
        <v>651</v>
      </c>
      <c r="M83">
        <f t="shared" si="9"/>
        <v>1</v>
      </c>
      <c r="N83">
        <f t="shared" si="10"/>
        <v>1</v>
      </c>
      <c r="O83">
        <f t="shared" si="11"/>
        <v>0</v>
      </c>
      <c r="P83">
        <f t="shared" si="12"/>
        <v>1</v>
      </c>
      <c r="Q83">
        <f t="shared" si="13"/>
        <v>1</v>
      </c>
      <c r="R83" s="113">
        <f t="shared" si="14"/>
        <v>1</v>
      </c>
    </row>
    <row r="84" spans="1:18">
      <c r="A84" t="s">
        <v>733</v>
      </c>
      <c r="B84">
        <v>10</v>
      </c>
      <c r="C84">
        <v>0</v>
      </c>
      <c r="D84">
        <v>9</v>
      </c>
      <c r="E84">
        <v>0</v>
      </c>
      <c r="F84">
        <v>19</v>
      </c>
      <c r="H84" t="s">
        <v>651</v>
      </c>
      <c r="M84">
        <f t="shared" si="9"/>
        <v>1</v>
      </c>
      <c r="N84">
        <f t="shared" si="10"/>
        <v>0</v>
      </c>
      <c r="O84">
        <f t="shared" si="11"/>
        <v>1</v>
      </c>
      <c r="P84">
        <f t="shared" si="12"/>
        <v>0</v>
      </c>
      <c r="Q84">
        <f t="shared" si="13"/>
        <v>1</v>
      </c>
      <c r="R84" s="113">
        <f t="shared" si="14"/>
        <v>1</v>
      </c>
    </row>
    <row r="85" spans="1:18">
      <c r="A85" t="s">
        <v>734</v>
      </c>
      <c r="B85">
        <v>1</v>
      </c>
      <c r="C85">
        <v>6</v>
      </c>
      <c r="D85">
        <v>4.5</v>
      </c>
      <c r="E85">
        <v>7</v>
      </c>
      <c r="F85">
        <v>18.5</v>
      </c>
      <c r="H85" t="s">
        <v>651</v>
      </c>
      <c r="M85">
        <f t="shared" si="9"/>
        <v>0</v>
      </c>
      <c r="N85">
        <f t="shared" si="10"/>
        <v>1</v>
      </c>
      <c r="O85">
        <f t="shared" si="11"/>
        <v>0</v>
      </c>
      <c r="P85">
        <f t="shared" si="12"/>
        <v>1</v>
      </c>
      <c r="Q85">
        <f t="shared" si="13"/>
        <v>1</v>
      </c>
      <c r="R85" s="113">
        <f t="shared" si="14"/>
        <v>1</v>
      </c>
    </row>
    <row r="86" spans="1:18">
      <c r="A86" t="s">
        <v>735</v>
      </c>
      <c r="B86">
        <v>9</v>
      </c>
      <c r="C86">
        <v>5</v>
      </c>
      <c r="D86">
        <v>4</v>
      </c>
      <c r="E86">
        <v>0</v>
      </c>
      <c r="F86">
        <v>18</v>
      </c>
      <c r="H86" t="s">
        <v>651</v>
      </c>
      <c r="M86">
        <f t="shared" si="9"/>
        <v>1</v>
      </c>
      <c r="N86">
        <f t="shared" si="10"/>
        <v>1</v>
      </c>
      <c r="O86">
        <f t="shared" si="11"/>
        <v>0</v>
      </c>
      <c r="P86">
        <f t="shared" si="12"/>
        <v>0</v>
      </c>
      <c r="Q86">
        <f t="shared" si="13"/>
        <v>1</v>
      </c>
      <c r="R86" s="113">
        <f t="shared" si="14"/>
        <v>1</v>
      </c>
    </row>
    <row r="87" spans="1:18">
      <c r="A87" t="s">
        <v>736</v>
      </c>
      <c r="B87">
        <v>9.5</v>
      </c>
      <c r="C87">
        <v>0</v>
      </c>
      <c r="D87">
        <v>1.5</v>
      </c>
      <c r="E87">
        <v>7</v>
      </c>
      <c r="F87">
        <v>18</v>
      </c>
      <c r="H87" t="s">
        <v>651</v>
      </c>
      <c r="M87">
        <f t="shared" si="9"/>
        <v>1</v>
      </c>
      <c r="N87">
        <f t="shared" si="10"/>
        <v>0</v>
      </c>
      <c r="O87">
        <f t="shared" si="11"/>
        <v>0</v>
      </c>
      <c r="P87">
        <f t="shared" si="12"/>
        <v>1</v>
      </c>
      <c r="Q87">
        <f t="shared" si="13"/>
        <v>1</v>
      </c>
      <c r="R87" s="113">
        <f t="shared" si="14"/>
        <v>1</v>
      </c>
    </row>
    <row r="88" spans="1:18">
      <c r="A88" t="s">
        <v>737</v>
      </c>
      <c r="B88">
        <v>9.5</v>
      </c>
      <c r="C88">
        <v>5</v>
      </c>
      <c r="D88">
        <v>0</v>
      </c>
      <c r="E88">
        <v>3</v>
      </c>
      <c r="F88">
        <v>17.5</v>
      </c>
      <c r="H88" t="s">
        <v>651</v>
      </c>
      <c r="M88">
        <f t="shared" si="9"/>
        <v>1</v>
      </c>
      <c r="N88">
        <f t="shared" si="10"/>
        <v>1</v>
      </c>
      <c r="O88">
        <f t="shared" si="11"/>
        <v>0</v>
      </c>
      <c r="P88">
        <f t="shared" si="12"/>
        <v>0</v>
      </c>
      <c r="Q88">
        <f t="shared" si="13"/>
        <v>1</v>
      </c>
      <c r="R88" s="113">
        <f t="shared" si="14"/>
        <v>1</v>
      </c>
    </row>
    <row r="89" spans="1:18">
      <c r="A89" t="s">
        <v>738</v>
      </c>
      <c r="B89">
        <v>2.5</v>
      </c>
      <c r="C89">
        <v>7.5</v>
      </c>
      <c r="D89">
        <v>0</v>
      </c>
      <c r="E89">
        <v>7</v>
      </c>
      <c r="F89">
        <v>17</v>
      </c>
      <c r="H89" t="s">
        <v>651</v>
      </c>
      <c r="M89">
        <f t="shared" si="9"/>
        <v>0</v>
      </c>
      <c r="N89">
        <f t="shared" si="10"/>
        <v>1</v>
      </c>
      <c r="O89">
        <f t="shared" si="11"/>
        <v>0</v>
      </c>
      <c r="P89">
        <f t="shared" si="12"/>
        <v>1</v>
      </c>
      <c r="Q89">
        <f t="shared" si="13"/>
        <v>1</v>
      </c>
      <c r="R89" s="113">
        <f t="shared" si="14"/>
        <v>1</v>
      </c>
    </row>
    <row r="90" spans="1:18">
      <c r="A90" t="s">
        <v>739</v>
      </c>
      <c r="B90">
        <v>4</v>
      </c>
      <c r="C90">
        <v>3</v>
      </c>
      <c r="D90">
        <v>5</v>
      </c>
      <c r="E90">
        <v>5</v>
      </c>
      <c r="F90">
        <v>17</v>
      </c>
      <c r="H90" t="s">
        <v>651</v>
      </c>
      <c r="M90">
        <f t="shared" si="9"/>
        <v>0</v>
      </c>
      <c r="N90">
        <f t="shared" si="10"/>
        <v>0</v>
      </c>
      <c r="O90">
        <f t="shared" si="11"/>
        <v>1</v>
      </c>
      <c r="P90">
        <f t="shared" si="12"/>
        <v>1</v>
      </c>
      <c r="Q90">
        <f t="shared" si="13"/>
        <v>1</v>
      </c>
      <c r="R90" s="113">
        <f t="shared" si="14"/>
        <v>1</v>
      </c>
    </row>
    <row r="91" spans="1:18">
      <c r="A91" t="s">
        <v>740</v>
      </c>
      <c r="B91">
        <v>6.5</v>
      </c>
      <c r="C91">
        <v>6.5</v>
      </c>
      <c r="D91">
        <v>3</v>
      </c>
      <c r="E91">
        <v>1</v>
      </c>
      <c r="F91">
        <v>17</v>
      </c>
      <c r="H91" t="s">
        <v>651</v>
      </c>
      <c r="M91">
        <f t="shared" si="9"/>
        <v>1</v>
      </c>
      <c r="N91">
        <f t="shared" si="10"/>
        <v>1</v>
      </c>
      <c r="O91">
        <f t="shared" si="11"/>
        <v>0</v>
      </c>
      <c r="P91">
        <f t="shared" si="12"/>
        <v>0</v>
      </c>
      <c r="Q91">
        <f t="shared" si="13"/>
        <v>1</v>
      </c>
      <c r="R91" s="113">
        <f t="shared" si="14"/>
        <v>1</v>
      </c>
    </row>
    <row r="92" spans="1:18">
      <c r="A92" t="s">
        <v>741</v>
      </c>
      <c r="B92">
        <v>10</v>
      </c>
      <c r="C92">
        <v>0</v>
      </c>
      <c r="D92">
        <v>7</v>
      </c>
      <c r="E92">
        <v>0</v>
      </c>
      <c r="F92">
        <v>17</v>
      </c>
      <c r="H92" t="s">
        <v>651</v>
      </c>
      <c r="M92">
        <f t="shared" si="9"/>
        <v>1</v>
      </c>
      <c r="N92">
        <f t="shared" si="10"/>
        <v>0</v>
      </c>
      <c r="O92">
        <f t="shared" si="11"/>
        <v>1</v>
      </c>
      <c r="P92">
        <f t="shared" si="12"/>
        <v>0</v>
      </c>
      <c r="Q92">
        <f t="shared" si="13"/>
        <v>1</v>
      </c>
      <c r="R92" s="113">
        <f t="shared" si="14"/>
        <v>1</v>
      </c>
    </row>
    <row r="93" spans="1:18">
      <c r="A93" t="s">
        <v>742</v>
      </c>
      <c r="B93">
        <v>6.5</v>
      </c>
      <c r="C93">
        <v>5</v>
      </c>
      <c r="D93">
        <v>4</v>
      </c>
      <c r="E93">
        <v>1</v>
      </c>
      <c r="F93">
        <v>16.5</v>
      </c>
      <c r="H93" t="s">
        <v>651</v>
      </c>
      <c r="M93">
        <f t="shared" si="9"/>
        <v>1</v>
      </c>
      <c r="N93">
        <f t="shared" si="10"/>
        <v>1</v>
      </c>
      <c r="O93">
        <f t="shared" si="11"/>
        <v>0</v>
      </c>
      <c r="P93">
        <f t="shared" si="12"/>
        <v>0</v>
      </c>
      <c r="Q93">
        <f t="shared" si="13"/>
        <v>1</v>
      </c>
      <c r="R93" s="113">
        <f t="shared" si="14"/>
        <v>1</v>
      </c>
    </row>
    <row r="94" spans="1:18">
      <c r="A94" t="s">
        <v>743</v>
      </c>
      <c r="B94">
        <v>5</v>
      </c>
      <c r="C94">
        <v>6</v>
      </c>
      <c r="D94">
        <v>2</v>
      </c>
      <c r="E94">
        <v>3</v>
      </c>
      <c r="F94">
        <v>16</v>
      </c>
      <c r="H94" t="s">
        <v>651</v>
      </c>
      <c r="M94">
        <f t="shared" si="9"/>
        <v>1</v>
      </c>
      <c r="N94">
        <f t="shared" si="10"/>
        <v>1</v>
      </c>
      <c r="O94">
        <f t="shared" si="11"/>
        <v>0</v>
      </c>
      <c r="P94">
        <f t="shared" si="12"/>
        <v>0</v>
      </c>
      <c r="Q94">
        <f t="shared" si="13"/>
        <v>1</v>
      </c>
      <c r="R94" s="113">
        <f t="shared" si="14"/>
        <v>1</v>
      </c>
    </row>
    <row r="95" spans="1:18">
      <c r="A95" t="s">
        <v>744</v>
      </c>
      <c r="B95">
        <v>5</v>
      </c>
      <c r="C95">
        <v>3</v>
      </c>
      <c r="D95">
        <v>3</v>
      </c>
      <c r="E95">
        <v>5</v>
      </c>
      <c r="F95">
        <v>16</v>
      </c>
      <c r="H95" t="s">
        <v>651</v>
      </c>
      <c r="M95">
        <f t="shared" si="9"/>
        <v>1</v>
      </c>
      <c r="N95">
        <f t="shared" si="10"/>
        <v>0</v>
      </c>
      <c r="O95">
        <f t="shared" si="11"/>
        <v>0</v>
      </c>
      <c r="P95">
        <f t="shared" si="12"/>
        <v>1</v>
      </c>
      <c r="Q95">
        <f t="shared" si="13"/>
        <v>1</v>
      </c>
      <c r="R95" s="113">
        <f t="shared" si="14"/>
        <v>1</v>
      </c>
    </row>
    <row r="96" spans="1:18">
      <c r="A96" t="s">
        <v>745</v>
      </c>
      <c r="B96">
        <v>5</v>
      </c>
      <c r="C96">
        <v>3</v>
      </c>
      <c r="D96">
        <v>0</v>
      </c>
      <c r="E96">
        <v>8</v>
      </c>
      <c r="F96">
        <v>16</v>
      </c>
      <c r="H96" t="s">
        <v>651</v>
      </c>
      <c r="M96">
        <f t="shared" si="9"/>
        <v>1</v>
      </c>
      <c r="N96">
        <f t="shared" si="10"/>
        <v>0</v>
      </c>
      <c r="O96">
        <f t="shared" si="11"/>
        <v>0</v>
      </c>
      <c r="P96">
        <f t="shared" si="12"/>
        <v>1</v>
      </c>
      <c r="Q96">
        <f t="shared" si="13"/>
        <v>1</v>
      </c>
      <c r="R96" s="113">
        <f t="shared" si="14"/>
        <v>1</v>
      </c>
    </row>
    <row r="97" spans="1:18">
      <c r="A97" t="s">
        <v>746</v>
      </c>
      <c r="B97">
        <v>10</v>
      </c>
      <c r="C97">
        <v>6</v>
      </c>
      <c r="D97">
        <v>0</v>
      </c>
      <c r="E97">
        <v>0</v>
      </c>
      <c r="F97">
        <v>16</v>
      </c>
      <c r="H97" t="s">
        <v>651</v>
      </c>
      <c r="M97">
        <f t="shared" si="9"/>
        <v>1</v>
      </c>
      <c r="N97">
        <f t="shared" si="10"/>
        <v>1</v>
      </c>
      <c r="O97">
        <f t="shared" si="11"/>
        <v>0</v>
      </c>
      <c r="P97">
        <f t="shared" si="12"/>
        <v>0</v>
      </c>
      <c r="Q97">
        <f t="shared" si="13"/>
        <v>1</v>
      </c>
      <c r="R97" s="113">
        <f t="shared" si="14"/>
        <v>1</v>
      </c>
    </row>
    <row r="98" spans="1:18">
      <c r="A98" t="s">
        <v>747</v>
      </c>
      <c r="B98">
        <v>5</v>
      </c>
      <c r="C98">
        <v>1</v>
      </c>
      <c r="D98">
        <v>5.5</v>
      </c>
      <c r="E98">
        <v>4</v>
      </c>
      <c r="F98">
        <v>15.5</v>
      </c>
      <c r="H98" t="s">
        <v>651</v>
      </c>
      <c r="M98">
        <f t="shared" si="9"/>
        <v>1</v>
      </c>
      <c r="N98">
        <f t="shared" si="10"/>
        <v>0</v>
      </c>
      <c r="O98">
        <f t="shared" si="11"/>
        <v>1</v>
      </c>
      <c r="P98">
        <f t="shared" si="12"/>
        <v>0</v>
      </c>
      <c r="Q98">
        <f t="shared" si="13"/>
        <v>1</v>
      </c>
      <c r="R98" s="113">
        <f t="shared" si="14"/>
        <v>1</v>
      </c>
    </row>
    <row r="99" spans="1:18">
      <c r="A99" t="s">
        <v>748</v>
      </c>
      <c r="B99">
        <v>4</v>
      </c>
      <c r="C99">
        <v>6</v>
      </c>
      <c r="D99">
        <v>5</v>
      </c>
      <c r="E99">
        <v>0</v>
      </c>
      <c r="F99">
        <v>15</v>
      </c>
      <c r="H99" t="s">
        <v>651</v>
      </c>
      <c r="M99">
        <f t="shared" si="9"/>
        <v>0</v>
      </c>
      <c r="N99">
        <f t="shared" si="10"/>
        <v>1</v>
      </c>
      <c r="O99">
        <f t="shared" si="11"/>
        <v>1</v>
      </c>
      <c r="P99">
        <f t="shared" si="12"/>
        <v>0</v>
      </c>
      <c r="Q99">
        <f t="shared" si="13"/>
        <v>1</v>
      </c>
      <c r="R99" s="113">
        <f t="shared" si="14"/>
        <v>1</v>
      </c>
    </row>
    <row r="100" spans="1:18">
      <c r="A100" t="s">
        <v>749</v>
      </c>
      <c r="B100">
        <v>5</v>
      </c>
      <c r="C100">
        <v>0</v>
      </c>
      <c r="D100">
        <v>10</v>
      </c>
      <c r="E100">
        <v>0</v>
      </c>
      <c r="F100">
        <v>15</v>
      </c>
      <c r="H100" t="s">
        <v>651</v>
      </c>
      <c r="M100">
        <f t="shared" si="9"/>
        <v>1</v>
      </c>
      <c r="N100">
        <f t="shared" si="10"/>
        <v>0</v>
      </c>
      <c r="O100">
        <f t="shared" si="11"/>
        <v>1</v>
      </c>
      <c r="P100">
        <f t="shared" si="12"/>
        <v>0</v>
      </c>
      <c r="Q100">
        <f t="shared" si="13"/>
        <v>1</v>
      </c>
      <c r="R100" s="113">
        <f t="shared" si="14"/>
        <v>1</v>
      </c>
    </row>
    <row r="101" spans="1:18">
      <c r="A101" t="s">
        <v>750</v>
      </c>
      <c r="B101">
        <v>10</v>
      </c>
      <c r="C101">
        <v>0</v>
      </c>
      <c r="D101">
        <v>5</v>
      </c>
      <c r="E101">
        <v>0</v>
      </c>
      <c r="F101">
        <v>15</v>
      </c>
      <c r="H101" t="s">
        <v>651</v>
      </c>
      <c r="M101">
        <f t="shared" si="9"/>
        <v>1</v>
      </c>
      <c r="N101">
        <f t="shared" si="10"/>
        <v>0</v>
      </c>
      <c r="O101">
        <f t="shared" si="11"/>
        <v>1</v>
      </c>
      <c r="P101">
        <f t="shared" si="12"/>
        <v>0</v>
      </c>
      <c r="Q101">
        <f t="shared" si="13"/>
        <v>1</v>
      </c>
      <c r="R101" s="113">
        <f t="shared" si="14"/>
        <v>1</v>
      </c>
    </row>
    <row r="102" spans="1:18">
      <c r="A102" t="s">
        <v>751</v>
      </c>
      <c r="B102">
        <v>8</v>
      </c>
      <c r="C102">
        <v>3</v>
      </c>
      <c r="D102">
        <v>4</v>
      </c>
      <c r="E102">
        <v>4</v>
      </c>
      <c r="F102">
        <v>19</v>
      </c>
      <c r="M102">
        <f t="shared" si="9"/>
        <v>1</v>
      </c>
      <c r="N102">
        <f t="shared" si="10"/>
        <v>0</v>
      </c>
      <c r="O102">
        <f t="shared" si="11"/>
        <v>0</v>
      </c>
      <c r="P102">
        <f t="shared" si="12"/>
        <v>0</v>
      </c>
      <c r="Q102">
        <f t="shared" si="13"/>
        <v>1</v>
      </c>
      <c r="R102" s="113">
        <f t="shared" si="14"/>
        <v>0</v>
      </c>
    </row>
    <row r="103" spans="1:18">
      <c r="A103" t="s">
        <v>752</v>
      </c>
      <c r="B103">
        <v>2</v>
      </c>
      <c r="C103">
        <v>3</v>
      </c>
      <c r="D103">
        <v>4</v>
      </c>
      <c r="E103">
        <v>10</v>
      </c>
      <c r="F103">
        <v>19</v>
      </c>
      <c r="M103">
        <f t="shared" si="9"/>
        <v>0</v>
      </c>
      <c r="N103">
        <f t="shared" si="10"/>
        <v>0</v>
      </c>
      <c r="O103">
        <f t="shared" si="11"/>
        <v>0</v>
      </c>
      <c r="P103">
        <f t="shared" si="12"/>
        <v>1</v>
      </c>
      <c r="Q103">
        <f t="shared" si="13"/>
        <v>1</v>
      </c>
      <c r="R103" s="113">
        <f t="shared" si="14"/>
        <v>0</v>
      </c>
    </row>
    <row r="104" spans="1:18">
      <c r="A104" t="s">
        <v>753</v>
      </c>
      <c r="B104">
        <v>10</v>
      </c>
      <c r="C104">
        <v>4</v>
      </c>
      <c r="D104">
        <v>1</v>
      </c>
      <c r="E104">
        <v>3</v>
      </c>
      <c r="F104">
        <v>18</v>
      </c>
      <c r="M104">
        <f t="shared" si="9"/>
        <v>1</v>
      </c>
      <c r="N104">
        <f t="shared" si="10"/>
        <v>0</v>
      </c>
      <c r="O104">
        <f t="shared" si="11"/>
        <v>0</v>
      </c>
      <c r="P104">
        <f t="shared" si="12"/>
        <v>0</v>
      </c>
      <c r="Q104">
        <f t="shared" si="13"/>
        <v>1</v>
      </c>
      <c r="R104" s="113">
        <f t="shared" si="14"/>
        <v>0</v>
      </c>
    </row>
    <row r="105" spans="1:18">
      <c r="A105" t="s">
        <v>754</v>
      </c>
      <c r="B105">
        <v>4</v>
      </c>
      <c r="C105">
        <v>2</v>
      </c>
      <c r="D105">
        <v>3</v>
      </c>
      <c r="E105">
        <v>8</v>
      </c>
      <c r="F105">
        <v>17</v>
      </c>
      <c r="M105">
        <f t="shared" si="9"/>
        <v>0</v>
      </c>
      <c r="N105">
        <f t="shared" si="10"/>
        <v>0</v>
      </c>
      <c r="O105">
        <f t="shared" si="11"/>
        <v>0</v>
      </c>
      <c r="P105">
        <f t="shared" si="12"/>
        <v>1</v>
      </c>
      <c r="Q105">
        <f t="shared" si="13"/>
        <v>1</v>
      </c>
      <c r="R105" s="113">
        <f t="shared" si="14"/>
        <v>0</v>
      </c>
    </row>
    <row r="106" spans="1:18">
      <c r="A106" t="s">
        <v>755</v>
      </c>
      <c r="B106">
        <v>10</v>
      </c>
      <c r="C106">
        <v>3</v>
      </c>
      <c r="D106">
        <v>2</v>
      </c>
      <c r="E106">
        <v>1.5</v>
      </c>
      <c r="F106">
        <v>16.5</v>
      </c>
      <c r="M106">
        <f t="shared" si="9"/>
        <v>1</v>
      </c>
      <c r="N106">
        <f t="shared" si="10"/>
        <v>0</v>
      </c>
      <c r="O106">
        <f t="shared" si="11"/>
        <v>0</v>
      </c>
      <c r="P106">
        <f t="shared" si="12"/>
        <v>0</v>
      </c>
      <c r="Q106">
        <f t="shared" si="13"/>
        <v>1</v>
      </c>
      <c r="R106" s="113">
        <f t="shared" si="14"/>
        <v>0</v>
      </c>
    </row>
    <row r="107" spans="1:18">
      <c r="A107" t="s">
        <v>756</v>
      </c>
      <c r="B107">
        <v>10</v>
      </c>
      <c r="C107">
        <v>3</v>
      </c>
      <c r="D107">
        <v>0</v>
      </c>
      <c r="E107">
        <v>3</v>
      </c>
      <c r="F107">
        <v>16</v>
      </c>
      <c r="M107">
        <f t="shared" si="9"/>
        <v>1</v>
      </c>
      <c r="N107">
        <f t="shared" si="10"/>
        <v>0</v>
      </c>
      <c r="O107">
        <f t="shared" si="11"/>
        <v>0</v>
      </c>
      <c r="P107">
        <f t="shared" si="12"/>
        <v>0</v>
      </c>
      <c r="Q107">
        <f t="shared" si="13"/>
        <v>1</v>
      </c>
      <c r="R107" s="113">
        <f t="shared" si="14"/>
        <v>0</v>
      </c>
    </row>
    <row r="108" spans="1:18">
      <c r="A108" t="s">
        <v>757</v>
      </c>
      <c r="B108">
        <v>10</v>
      </c>
      <c r="C108">
        <v>4</v>
      </c>
      <c r="D108">
        <v>0</v>
      </c>
      <c r="E108">
        <v>2</v>
      </c>
      <c r="F108">
        <v>16</v>
      </c>
      <c r="M108">
        <f t="shared" si="9"/>
        <v>1</v>
      </c>
      <c r="N108">
        <f t="shared" si="10"/>
        <v>0</v>
      </c>
      <c r="O108">
        <f t="shared" si="11"/>
        <v>0</v>
      </c>
      <c r="P108">
        <f t="shared" si="12"/>
        <v>0</v>
      </c>
      <c r="Q108">
        <f t="shared" si="13"/>
        <v>1</v>
      </c>
      <c r="R108" s="113">
        <f t="shared" si="14"/>
        <v>0</v>
      </c>
    </row>
    <row r="109" spans="1:18">
      <c r="A109" t="s">
        <v>758</v>
      </c>
      <c r="B109">
        <v>10</v>
      </c>
      <c r="C109">
        <v>3</v>
      </c>
      <c r="D109">
        <v>0</v>
      </c>
      <c r="E109">
        <v>3</v>
      </c>
      <c r="F109">
        <v>16</v>
      </c>
      <c r="M109">
        <f t="shared" si="9"/>
        <v>1</v>
      </c>
      <c r="N109">
        <f t="shared" si="10"/>
        <v>0</v>
      </c>
      <c r="O109">
        <f t="shared" si="11"/>
        <v>0</v>
      </c>
      <c r="P109">
        <f t="shared" si="12"/>
        <v>0</v>
      </c>
      <c r="Q109">
        <f t="shared" si="13"/>
        <v>1</v>
      </c>
      <c r="R109" s="113">
        <f t="shared" si="14"/>
        <v>0</v>
      </c>
    </row>
    <row r="110" spans="1:18">
      <c r="A110" t="s">
        <v>759</v>
      </c>
      <c r="B110">
        <v>10</v>
      </c>
      <c r="C110">
        <v>3</v>
      </c>
      <c r="D110">
        <v>2</v>
      </c>
      <c r="E110">
        <v>0</v>
      </c>
      <c r="F110">
        <v>15</v>
      </c>
      <c r="M110">
        <f t="shared" si="9"/>
        <v>1</v>
      </c>
      <c r="N110">
        <f t="shared" si="10"/>
        <v>0</v>
      </c>
      <c r="O110">
        <f t="shared" si="11"/>
        <v>0</v>
      </c>
      <c r="P110">
        <f t="shared" si="12"/>
        <v>0</v>
      </c>
      <c r="Q110">
        <f t="shared" si="13"/>
        <v>1</v>
      </c>
      <c r="R110" s="113">
        <f t="shared" si="14"/>
        <v>0</v>
      </c>
    </row>
    <row r="111" spans="1:18">
      <c r="A111" t="s">
        <v>760</v>
      </c>
      <c r="B111">
        <v>3</v>
      </c>
      <c r="C111">
        <v>2</v>
      </c>
      <c r="D111">
        <v>2</v>
      </c>
      <c r="E111">
        <v>7</v>
      </c>
      <c r="F111">
        <v>14</v>
      </c>
      <c r="M111">
        <f t="shared" si="9"/>
        <v>0</v>
      </c>
      <c r="N111">
        <f t="shared" si="10"/>
        <v>0</v>
      </c>
      <c r="O111">
        <f t="shared" si="11"/>
        <v>0</v>
      </c>
      <c r="P111">
        <f t="shared" si="12"/>
        <v>1</v>
      </c>
      <c r="Q111">
        <f t="shared" si="13"/>
        <v>1</v>
      </c>
      <c r="R111" s="113">
        <f t="shared" si="14"/>
        <v>0</v>
      </c>
    </row>
    <row r="112" spans="1:18">
      <c r="A112" t="s">
        <v>761</v>
      </c>
      <c r="B112">
        <v>4</v>
      </c>
      <c r="C112">
        <v>0</v>
      </c>
      <c r="D112">
        <v>2</v>
      </c>
      <c r="E112">
        <v>8</v>
      </c>
      <c r="F112">
        <v>14</v>
      </c>
      <c r="M112">
        <f t="shared" si="9"/>
        <v>0</v>
      </c>
      <c r="N112">
        <f t="shared" si="10"/>
        <v>0</v>
      </c>
      <c r="O112">
        <f t="shared" si="11"/>
        <v>0</v>
      </c>
      <c r="P112">
        <f t="shared" si="12"/>
        <v>1</v>
      </c>
      <c r="Q112">
        <f t="shared" si="13"/>
        <v>1</v>
      </c>
      <c r="R112" s="113">
        <f t="shared" si="14"/>
        <v>0</v>
      </c>
    </row>
    <row r="113" spans="1:18">
      <c r="A113" t="s">
        <v>762</v>
      </c>
      <c r="B113">
        <v>10</v>
      </c>
      <c r="C113">
        <v>0</v>
      </c>
      <c r="D113">
        <v>2</v>
      </c>
      <c r="E113">
        <v>2</v>
      </c>
      <c r="F113">
        <v>14</v>
      </c>
      <c r="M113">
        <f t="shared" si="9"/>
        <v>1</v>
      </c>
      <c r="N113">
        <f t="shared" si="10"/>
        <v>0</v>
      </c>
      <c r="O113">
        <f t="shared" si="11"/>
        <v>0</v>
      </c>
      <c r="P113">
        <f t="shared" si="12"/>
        <v>0</v>
      </c>
      <c r="Q113">
        <f t="shared" si="13"/>
        <v>1</v>
      </c>
      <c r="R113" s="113">
        <f t="shared" si="14"/>
        <v>0</v>
      </c>
    </row>
    <row r="114" spans="1:18">
      <c r="A114" t="s">
        <v>763</v>
      </c>
      <c r="B114">
        <v>10</v>
      </c>
      <c r="C114">
        <v>0</v>
      </c>
      <c r="D114">
        <v>2</v>
      </c>
      <c r="E114">
        <v>2</v>
      </c>
      <c r="F114">
        <v>14</v>
      </c>
      <c r="M114">
        <f t="shared" si="9"/>
        <v>1</v>
      </c>
      <c r="N114">
        <f t="shared" si="10"/>
        <v>0</v>
      </c>
      <c r="O114">
        <f t="shared" si="11"/>
        <v>0</v>
      </c>
      <c r="P114">
        <f t="shared" si="12"/>
        <v>0</v>
      </c>
      <c r="Q114">
        <f t="shared" si="13"/>
        <v>1</v>
      </c>
      <c r="R114" s="113">
        <f t="shared" si="14"/>
        <v>0</v>
      </c>
    </row>
    <row r="115" spans="1:18">
      <c r="A115" t="s">
        <v>764</v>
      </c>
      <c r="B115">
        <v>4</v>
      </c>
      <c r="C115">
        <v>0</v>
      </c>
      <c r="D115">
        <v>3</v>
      </c>
      <c r="E115">
        <v>7</v>
      </c>
      <c r="F115">
        <v>14</v>
      </c>
      <c r="M115">
        <f t="shared" si="9"/>
        <v>0</v>
      </c>
      <c r="N115">
        <f t="shared" si="10"/>
        <v>0</v>
      </c>
      <c r="O115">
        <f t="shared" si="11"/>
        <v>0</v>
      </c>
      <c r="P115">
        <f t="shared" si="12"/>
        <v>1</v>
      </c>
      <c r="Q115">
        <f t="shared" si="13"/>
        <v>1</v>
      </c>
      <c r="R115" s="113">
        <f t="shared" si="14"/>
        <v>0</v>
      </c>
    </row>
    <row r="116" spans="1:18">
      <c r="A116" t="s">
        <v>765</v>
      </c>
      <c r="B116">
        <v>2.5</v>
      </c>
      <c r="C116">
        <v>0</v>
      </c>
      <c r="D116">
        <v>4</v>
      </c>
      <c r="E116">
        <v>7</v>
      </c>
      <c r="F116">
        <v>13.5</v>
      </c>
      <c r="M116">
        <f t="shared" si="9"/>
        <v>0</v>
      </c>
      <c r="N116">
        <f t="shared" si="10"/>
        <v>0</v>
      </c>
      <c r="O116">
        <f t="shared" si="11"/>
        <v>0</v>
      </c>
      <c r="P116">
        <f t="shared" si="12"/>
        <v>1</v>
      </c>
      <c r="Q116">
        <f t="shared" si="13"/>
        <v>0</v>
      </c>
      <c r="R116" s="113">
        <f t="shared" si="14"/>
        <v>0</v>
      </c>
    </row>
    <row r="117" spans="1:18">
      <c r="A117" t="s">
        <v>766</v>
      </c>
      <c r="B117">
        <v>2.5</v>
      </c>
      <c r="C117">
        <v>3</v>
      </c>
      <c r="D117">
        <v>2</v>
      </c>
      <c r="E117">
        <v>6</v>
      </c>
      <c r="F117">
        <v>13.5</v>
      </c>
      <c r="M117">
        <f t="shared" si="9"/>
        <v>0</v>
      </c>
      <c r="N117">
        <f t="shared" si="10"/>
        <v>0</v>
      </c>
      <c r="O117">
        <f t="shared" si="11"/>
        <v>0</v>
      </c>
      <c r="P117">
        <f t="shared" si="12"/>
        <v>1</v>
      </c>
      <c r="Q117">
        <f t="shared" si="13"/>
        <v>0</v>
      </c>
      <c r="R117" s="113">
        <f t="shared" si="14"/>
        <v>0</v>
      </c>
    </row>
    <row r="118" spans="1:18">
      <c r="A118" t="s">
        <v>767</v>
      </c>
      <c r="B118">
        <v>9</v>
      </c>
      <c r="C118">
        <v>0</v>
      </c>
      <c r="D118">
        <v>0</v>
      </c>
      <c r="E118">
        <v>4</v>
      </c>
      <c r="F118">
        <v>13</v>
      </c>
      <c r="M118">
        <f t="shared" si="9"/>
        <v>1</v>
      </c>
      <c r="N118">
        <f t="shared" si="10"/>
        <v>0</v>
      </c>
      <c r="O118">
        <f t="shared" si="11"/>
        <v>0</v>
      </c>
      <c r="P118">
        <f t="shared" si="12"/>
        <v>0</v>
      </c>
      <c r="Q118">
        <f t="shared" si="13"/>
        <v>0</v>
      </c>
      <c r="R118" s="113">
        <f t="shared" si="14"/>
        <v>0</v>
      </c>
    </row>
    <row r="119" spans="1:18">
      <c r="A119" t="s">
        <v>768</v>
      </c>
      <c r="B119">
        <v>10</v>
      </c>
      <c r="C119">
        <v>3</v>
      </c>
      <c r="D119">
        <v>0</v>
      </c>
      <c r="E119">
        <v>0</v>
      </c>
      <c r="F119">
        <v>13</v>
      </c>
      <c r="M119">
        <f t="shared" si="9"/>
        <v>1</v>
      </c>
      <c r="N119">
        <f t="shared" si="10"/>
        <v>0</v>
      </c>
      <c r="O119">
        <f t="shared" si="11"/>
        <v>0</v>
      </c>
      <c r="P119">
        <f t="shared" si="12"/>
        <v>0</v>
      </c>
      <c r="Q119">
        <f t="shared" si="13"/>
        <v>0</v>
      </c>
      <c r="R119" s="113">
        <f t="shared" si="14"/>
        <v>0</v>
      </c>
    </row>
    <row r="120" spans="1:18">
      <c r="A120" t="s">
        <v>769</v>
      </c>
      <c r="B120">
        <v>5</v>
      </c>
      <c r="C120">
        <v>3</v>
      </c>
      <c r="D120">
        <v>5</v>
      </c>
      <c r="E120">
        <v>0</v>
      </c>
      <c r="F120">
        <v>13</v>
      </c>
      <c r="M120">
        <f t="shared" si="9"/>
        <v>1</v>
      </c>
      <c r="N120">
        <f t="shared" si="10"/>
        <v>0</v>
      </c>
      <c r="O120">
        <f t="shared" si="11"/>
        <v>1</v>
      </c>
      <c r="P120">
        <f t="shared" si="12"/>
        <v>0</v>
      </c>
      <c r="Q120">
        <f t="shared" si="13"/>
        <v>0</v>
      </c>
      <c r="R120" s="113">
        <f t="shared" si="14"/>
        <v>0</v>
      </c>
    </row>
    <row r="121" spans="1:18">
      <c r="A121" t="s">
        <v>770</v>
      </c>
      <c r="B121">
        <v>5</v>
      </c>
      <c r="C121">
        <v>3</v>
      </c>
      <c r="D121">
        <v>1</v>
      </c>
      <c r="E121">
        <v>4</v>
      </c>
      <c r="F121">
        <v>13</v>
      </c>
      <c r="M121">
        <f t="shared" si="9"/>
        <v>1</v>
      </c>
      <c r="N121">
        <f t="shared" si="10"/>
        <v>0</v>
      </c>
      <c r="O121">
        <f t="shared" si="11"/>
        <v>0</v>
      </c>
      <c r="P121">
        <f t="shared" si="12"/>
        <v>0</v>
      </c>
      <c r="Q121">
        <f t="shared" si="13"/>
        <v>0</v>
      </c>
      <c r="R121" s="113">
        <f t="shared" si="14"/>
        <v>0</v>
      </c>
    </row>
    <row r="122" spans="1:18">
      <c r="A122" t="s">
        <v>771</v>
      </c>
      <c r="B122">
        <v>4</v>
      </c>
      <c r="C122">
        <v>2</v>
      </c>
      <c r="D122">
        <v>4</v>
      </c>
      <c r="E122">
        <v>3</v>
      </c>
      <c r="F122">
        <v>13</v>
      </c>
      <c r="M122">
        <f t="shared" si="9"/>
        <v>0</v>
      </c>
      <c r="N122">
        <f t="shared" si="10"/>
        <v>0</v>
      </c>
      <c r="O122">
        <f t="shared" si="11"/>
        <v>0</v>
      </c>
      <c r="P122">
        <f t="shared" si="12"/>
        <v>0</v>
      </c>
      <c r="Q122">
        <f t="shared" si="13"/>
        <v>0</v>
      </c>
      <c r="R122" s="113">
        <f t="shared" si="14"/>
        <v>0</v>
      </c>
    </row>
    <row r="123" spans="1:18">
      <c r="A123" t="s">
        <v>772</v>
      </c>
      <c r="B123">
        <v>6</v>
      </c>
      <c r="C123">
        <v>3</v>
      </c>
      <c r="D123">
        <v>3</v>
      </c>
      <c r="E123">
        <v>0</v>
      </c>
      <c r="F123">
        <v>12</v>
      </c>
      <c r="M123">
        <f t="shared" si="9"/>
        <v>1</v>
      </c>
      <c r="N123">
        <f t="shared" si="10"/>
        <v>0</v>
      </c>
      <c r="O123">
        <f t="shared" si="11"/>
        <v>0</v>
      </c>
      <c r="P123">
        <f t="shared" si="12"/>
        <v>0</v>
      </c>
      <c r="Q123">
        <f t="shared" si="13"/>
        <v>0</v>
      </c>
      <c r="R123" s="113">
        <f t="shared" si="14"/>
        <v>0</v>
      </c>
    </row>
    <row r="124" spans="1:18">
      <c r="A124" t="s">
        <v>773</v>
      </c>
      <c r="B124">
        <v>9</v>
      </c>
      <c r="C124">
        <v>3</v>
      </c>
      <c r="D124">
        <v>0</v>
      </c>
      <c r="E124">
        <v>0</v>
      </c>
      <c r="F124">
        <v>12</v>
      </c>
      <c r="M124">
        <f t="shared" si="9"/>
        <v>1</v>
      </c>
      <c r="N124">
        <f t="shared" si="10"/>
        <v>0</v>
      </c>
      <c r="O124">
        <f t="shared" si="11"/>
        <v>0</v>
      </c>
      <c r="P124">
        <f t="shared" si="12"/>
        <v>0</v>
      </c>
      <c r="Q124">
        <f t="shared" si="13"/>
        <v>0</v>
      </c>
      <c r="R124" s="113">
        <f t="shared" si="14"/>
        <v>0</v>
      </c>
    </row>
    <row r="125" spans="1:18">
      <c r="A125" t="s">
        <v>774</v>
      </c>
      <c r="B125">
        <v>4</v>
      </c>
      <c r="C125">
        <v>3</v>
      </c>
      <c r="D125">
        <v>4</v>
      </c>
      <c r="E125">
        <v>1</v>
      </c>
      <c r="F125">
        <v>12</v>
      </c>
      <c r="M125">
        <f t="shared" si="9"/>
        <v>0</v>
      </c>
      <c r="N125">
        <f t="shared" si="10"/>
        <v>0</v>
      </c>
      <c r="O125">
        <f t="shared" si="11"/>
        <v>0</v>
      </c>
      <c r="P125">
        <f t="shared" si="12"/>
        <v>0</v>
      </c>
      <c r="Q125">
        <f t="shared" si="13"/>
        <v>0</v>
      </c>
      <c r="R125" s="113">
        <f t="shared" si="14"/>
        <v>0</v>
      </c>
    </row>
    <row r="126" spans="1:18">
      <c r="A126" t="s">
        <v>775</v>
      </c>
      <c r="B126">
        <v>2.5</v>
      </c>
      <c r="C126">
        <v>3</v>
      </c>
      <c r="D126">
        <v>2</v>
      </c>
      <c r="E126">
        <v>4</v>
      </c>
      <c r="F126">
        <v>11.5</v>
      </c>
      <c r="M126">
        <f t="shared" si="9"/>
        <v>0</v>
      </c>
      <c r="N126">
        <f t="shared" si="10"/>
        <v>0</v>
      </c>
      <c r="O126">
        <f t="shared" si="11"/>
        <v>0</v>
      </c>
      <c r="P126">
        <f t="shared" si="12"/>
        <v>0</v>
      </c>
      <c r="Q126">
        <f t="shared" si="13"/>
        <v>0</v>
      </c>
      <c r="R126" s="113">
        <f t="shared" si="14"/>
        <v>0</v>
      </c>
    </row>
    <row r="127" spans="1:18">
      <c r="A127" t="s">
        <v>776</v>
      </c>
      <c r="B127">
        <v>2</v>
      </c>
      <c r="C127">
        <v>0</v>
      </c>
      <c r="D127">
        <v>1</v>
      </c>
      <c r="E127">
        <v>8</v>
      </c>
      <c r="F127">
        <v>11</v>
      </c>
      <c r="M127">
        <f t="shared" si="9"/>
        <v>0</v>
      </c>
      <c r="N127">
        <f t="shared" si="10"/>
        <v>0</v>
      </c>
      <c r="O127">
        <f t="shared" si="11"/>
        <v>0</v>
      </c>
      <c r="P127">
        <f t="shared" si="12"/>
        <v>1</v>
      </c>
      <c r="Q127">
        <f t="shared" si="13"/>
        <v>0</v>
      </c>
      <c r="R127" s="113">
        <f t="shared" si="14"/>
        <v>0</v>
      </c>
    </row>
    <row r="128" spans="1:18">
      <c r="A128" t="s">
        <v>777</v>
      </c>
      <c r="B128">
        <v>4</v>
      </c>
      <c r="C128">
        <v>2</v>
      </c>
      <c r="D128">
        <v>2</v>
      </c>
      <c r="E128">
        <v>3</v>
      </c>
      <c r="F128">
        <v>11</v>
      </c>
      <c r="M128">
        <f t="shared" si="9"/>
        <v>0</v>
      </c>
      <c r="N128">
        <f t="shared" si="10"/>
        <v>0</v>
      </c>
      <c r="O128">
        <f t="shared" si="11"/>
        <v>0</v>
      </c>
      <c r="P128">
        <f t="shared" si="12"/>
        <v>0</v>
      </c>
      <c r="Q128">
        <f t="shared" si="13"/>
        <v>0</v>
      </c>
      <c r="R128" s="113">
        <f t="shared" si="14"/>
        <v>0</v>
      </c>
    </row>
    <row r="129" spans="1:18">
      <c r="A129" t="s">
        <v>778</v>
      </c>
      <c r="B129">
        <v>10</v>
      </c>
      <c r="C129">
        <v>0</v>
      </c>
      <c r="D129">
        <v>1</v>
      </c>
      <c r="E129">
        <v>0</v>
      </c>
      <c r="F129">
        <v>11</v>
      </c>
      <c r="M129">
        <f t="shared" si="9"/>
        <v>1</v>
      </c>
      <c r="N129">
        <f t="shared" si="10"/>
        <v>0</v>
      </c>
      <c r="O129">
        <f t="shared" si="11"/>
        <v>0</v>
      </c>
      <c r="P129">
        <f t="shared" si="12"/>
        <v>0</v>
      </c>
      <c r="Q129">
        <f t="shared" si="13"/>
        <v>0</v>
      </c>
      <c r="R129" s="113">
        <f t="shared" si="14"/>
        <v>0</v>
      </c>
    </row>
    <row r="130" spans="1:18">
      <c r="A130" t="s">
        <v>779</v>
      </c>
      <c r="B130">
        <v>4</v>
      </c>
      <c r="C130">
        <v>6</v>
      </c>
      <c r="D130">
        <v>1</v>
      </c>
      <c r="E130">
        <v>0</v>
      </c>
      <c r="F130">
        <v>11</v>
      </c>
      <c r="M130">
        <f t="shared" si="9"/>
        <v>0</v>
      </c>
      <c r="N130">
        <f t="shared" si="10"/>
        <v>1</v>
      </c>
      <c r="O130">
        <f t="shared" si="11"/>
        <v>0</v>
      </c>
      <c r="P130">
        <f t="shared" si="12"/>
        <v>0</v>
      </c>
      <c r="Q130">
        <f t="shared" si="13"/>
        <v>0</v>
      </c>
      <c r="R130" s="113">
        <f t="shared" si="14"/>
        <v>0</v>
      </c>
    </row>
    <row r="131" spans="1:18">
      <c r="A131" t="s">
        <v>780</v>
      </c>
      <c r="B131">
        <v>8.5</v>
      </c>
      <c r="C131">
        <v>0</v>
      </c>
      <c r="D131">
        <v>2</v>
      </c>
      <c r="E131">
        <v>0</v>
      </c>
      <c r="F131">
        <v>10.5</v>
      </c>
      <c r="M131">
        <f t="shared" si="9"/>
        <v>1</v>
      </c>
      <c r="N131">
        <f t="shared" si="10"/>
        <v>0</v>
      </c>
      <c r="O131">
        <f t="shared" si="11"/>
        <v>0</v>
      </c>
      <c r="P131">
        <f t="shared" si="12"/>
        <v>0</v>
      </c>
      <c r="Q131">
        <f t="shared" si="13"/>
        <v>0</v>
      </c>
      <c r="R131" s="113">
        <f t="shared" si="14"/>
        <v>0</v>
      </c>
    </row>
    <row r="132" spans="1:18">
      <c r="A132" t="s">
        <v>781</v>
      </c>
      <c r="B132">
        <v>4</v>
      </c>
      <c r="C132">
        <v>2</v>
      </c>
      <c r="D132">
        <v>3</v>
      </c>
      <c r="E132">
        <v>1</v>
      </c>
      <c r="F132">
        <v>10</v>
      </c>
      <c r="M132">
        <f t="shared" ref="M132:M157" si="15">IF(B132&gt;=5,1,0)</f>
        <v>0</v>
      </c>
      <c r="N132">
        <f t="shared" ref="N132:N157" si="16">IF(C132&gt;=5,1,0)</f>
        <v>0</v>
      </c>
      <c r="O132">
        <f t="shared" ref="O132:O157" si="17">IF(D132&gt;=5,1,0)</f>
        <v>0</v>
      </c>
      <c r="P132">
        <f t="shared" ref="P132:P157" si="18">IF(E132&gt;=5,1,0)</f>
        <v>0</v>
      </c>
      <c r="Q132">
        <f t="shared" ref="Q132:Q157" si="19">IF(F132&gt;=14,1,0)</f>
        <v>0</v>
      </c>
      <c r="R132" s="113">
        <f t="shared" ref="R132:R157" si="20">IF((M132+N132+O132+P132+Q132)&gt;=3,1,0)</f>
        <v>0</v>
      </c>
    </row>
    <row r="133" spans="1:18">
      <c r="A133" t="s">
        <v>782</v>
      </c>
      <c r="B133">
        <v>4</v>
      </c>
      <c r="C133">
        <v>6</v>
      </c>
      <c r="D133">
        <v>0</v>
      </c>
      <c r="E133">
        <v>0</v>
      </c>
      <c r="F133">
        <v>10</v>
      </c>
      <c r="M133">
        <f t="shared" si="15"/>
        <v>0</v>
      </c>
      <c r="N133">
        <f t="shared" si="16"/>
        <v>1</v>
      </c>
      <c r="O133">
        <f t="shared" si="17"/>
        <v>0</v>
      </c>
      <c r="P133">
        <f t="shared" si="18"/>
        <v>0</v>
      </c>
      <c r="Q133">
        <f t="shared" si="19"/>
        <v>0</v>
      </c>
      <c r="R133" s="113">
        <f t="shared" si="20"/>
        <v>0</v>
      </c>
    </row>
    <row r="134" spans="1:18">
      <c r="A134" t="s">
        <v>783</v>
      </c>
      <c r="B134">
        <v>3</v>
      </c>
      <c r="C134">
        <v>2</v>
      </c>
      <c r="D134">
        <v>2</v>
      </c>
      <c r="E134">
        <v>3</v>
      </c>
      <c r="F134">
        <v>10</v>
      </c>
      <c r="M134">
        <f t="shared" si="15"/>
        <v>0</v>
      </c>
      <c r="N134">
        <f t="shared" si="16"/>
        <v>0</v>
      </c>
      <c r="O134">
        <f t="shared" si="17"/>
        <v>0</v>
      </c>
      <c r="P134">
        <f t="shared" si="18"/>
        <v>0</v>
      </c>
      <c r="Q134">
        <f t="shared" si="19"/>
        <v>0</v>
      </c>
      <c r="R134" s="113">
        <f t="shared" si="20"/>
        <v>0</v>
      </c>
    </row>
    <row r="135" spans="1:18">
      <c r="A135" t="s">
        <v>784</v>
      </c>
      <c r="B135">
        <v>2</v>
      </c>
      <c r="C135">
        <v>3</v>
      </c>
      <c r="D135">
        <v>2</v>
      </c>
      <c r="E135">
        <v>3</v>
      </c>
      <c r="F135">
        <v>10</v>
      </c>
      <c r="M135">
        <f t="shared" si="15"/>
        <v>0</v>
      </c>
      <c r="N135">
        <f t="shared" si="16"/>
        <v>0</v>
      </c>
      <c r="O135">
        <f t="shared" si="17"/>
        <v>0</v>
      </c>
      <c r="P135">
        <f t="shared" si="18"/>
        <v>0</v>
      </c>
      <c r="Q135">
        <f t="shared" si="19"/>
        <v>0</v>
      </c>
      <c r="R135" s="113">
        <f t="shared" si="20"/>
        <v>0</v>
      </c>
    </row>
    <row r="136" spans="1:18">
      <c r="A136" t="s">
        <v>785</v>
      </c>
      <c r="B136">
        <v>4</v>
      </c>
      <c r="C136">
        <v>1</v>
      </c>
      <c r="D136">
        <v>4</v>
      </c>
      <c r="E136">
        <v>0</v>
      </c>
      <c r="F136">
        <v>9</v>
      </c>
      <c r="M136">
        <f t="shared" si="15"/>
        <v>0</v>
      </c>
      <c r="N136">
        <f t="shared" si="16"/>
        <v>0</v>
      </c>
      <c r="O136">
        <f t="shared" si="17"/>
        <v>0</v>
      </c>
      <c r="P136">
        <f t="shared" si="18"/>
        <v>0</v>
      </c>
      <c r="Q136">
        <f t="shared" si="19"/>
        <v>0</v>
      </c>
      <c r="R136" s="113">
        <f t="shared" si="20"/>
        <v>0</v>
      </c>
    </row>
    <row r="137" spans="1:18">
      <c r="A137" t="s">
        <v>707</v>
      </c>
      <c r="B137">
        <v>5</v>
      </c>
      <c r="C137">
        <v>0</v>
      </c>
      <c r="D137">
        <v>4</v>
      </c>
      <c r="E137">
        <v>0</v>
      </c>
      <c r="F137">
        <v>9</v>
      </c>
      <c r="M137">
        <f t="shared" si="15"/>
        <v>1</v>
      </c>
      <c r="N137">
        <f t="shared" si="16"/>
        <v>0</v>
      </c>
      <c r="O137">
        <f t="shared" si="17"/>
        <v>0</v>
      </c>
      <c r="P137">
        <f t="shared" si="18"/>
        <v>0</v>
      </c>
      <c r="Q137">
        <f t="shared" si="19"/>
        <v>0</v>
      </c>
      <c r="R137" s="113">
        <f t="shared" si="20"/>
        <v>0</v>
      </c>
    </row>
    <row r="138" spans="1:18">
      <c r="A138" t="s">
        <v>786</v>
      </c>
      <c r="B138">
        <v>3.5</v>
      </c>
      <c r="C138">
        <v>3</v>
      </c>
      <c r="D138">
        <v>2</v>
      </c>
      <c r="E138">
        <v>0</v>
      </c>
      <c r="F138">
        <v>8.5</v>
      </c>
      <c r="M138">
        <f t="shared" si="15"/>
        <v>0</v>
      </c>
      <c r="N138">
        <f t="shared" si="16"/>
        <v>0</v>
      </c>
      <c r="O138">
        <f t="shared" si="17"/>
        <v>0</v>
      </c>
      <c r="P138">
        <f t="shared" si="18"/>
        <v>0</v>
      </c>
      <c r="Q138">
        <f t="shared" si="19"/>
        <v>0</v>
      </c>
      <c r="R138" s="113">
        <f t="shared" si="20"/>
        <v>0</v>
      </c>
    </row>
    <row r="139" spans="1:18">
      <c r="A139" t="s">
        <v>787</v>
      </c>
      <c r="B139">
        <v>4</v>
      </c>
      <c r="C139">
        <v>0</v>
      </c>
      <c r="D139">
        <v>2</v>
      </c>
      <c r="E139">
        <v>2</v>
      </c>
      <c r="F139">
        <v>8</v>
      </c>
      <c r="M139">
        <f t="shared" si="15"/>
        <v>0</v>
      </c>
      <c r="N139">
        <f t="shared" si="16"/>
        <v>0</v>
      </c>
      <c r="O139">
        <f t="shared" si="17"/>
        <v>0</v>
      </c>
      <c r="P139">
        <f t="shared" si="18"/>
        <v>0</v>
      </c>
      <c r="Q139">
        <f t="shared" si="19"/>
        <v>0</v>
      </c>
      <c r="R139" s="113">
        <f t="shared" si="20"/>
        <v>0</v>
      </c>
    </row>
    <row r="140" spans="1:18">
      <c r="A140" t="s">
        <v>788</v>
      </c>
      <c r="B140">
        <v>4</v>
      </c>
      <c r="C140">
        <v>3</v>
      </c>
      <c r="D140">
        <v>0</v>
      </c>
      <c r="E140">
        <v>1</v>
      </c>
      <c r="F140">
        <v>8</v>
      </c>
      <c r="M140">
        <f t="shared" si="15"/>
        <v>0</v>
      </c>
      <c r="N140">
        <f t="shared" si="16"/>
        <v>0</v>
      </c>
      <c r="O140">
        <f t="shared" si="17"/>
        <v>0</v>
      </c>
      <c r="P140">
        <f t="shared" si="18"/>
        <v>0</v>
      </c>
      <c r="Q140">
        <f t="shared" si="19"/>
        <v>0</v>
      </c>
      <c r="R140" s="113">
        <f t="shared" si="20"/>
        <v>0</v>
      </c>
    </row>
    <row r="141" spans="1:18">
      <c r="A141" t="s">
        <v>789</v>
      </c>
      <c r="B141">
        <v>4</v>
      </c>
      <c r="C141">
        <v>3</v>
      </c>
      <c r="D141">
        <v>0</v>
      </c>
      <c r="E141">
        <v>0</v>
      </c>
      <c r="F141">
        <v>8</v>
      </c>
      <c r="M141">
        <f t="shared" si="15"/>
        <v>0</v>
      </c>
      <c r="N141">
        <f t="shared" si="16"/>
        <v>0</v>
      </c>
      <c r="O141">
        <f t="shared" si="17"/>
        <v>0</v>
      </c>
      <c r="P141">
        <f t="shared" si="18"/>
        <v>0</v>
      </c>
      <c r="Q141">
        <f t="shared" si="19"/>
        <v>0</v>
      </c>
      <c r="R141" s="113">
        <f t="shared" si="20"/>
        <v>0</v>
      </c>
    </row>
    <row r="142" spans="1:18">
      <c r="A142" t="s">
        <v>790</v>
      </c>
      <c r="B142">
        <v>8</v>
      </c>
      <c r="C142">
        <v>0</v>
      </c>
      <c r="D142">
        <v>0</v>
      </c>
      <c r="E142">
        <v>0</v>
      </c>
      <c r="F142">
        <v>8</v>
      </c>
      <c r="M142">
        <f t="shared" si="15"/>
        <v>1</v>
      </c>
      <c r="N142">
        <f t="shared" si="16"/>
        <v>0</v>
      </c>
      <c r="O142">
        <f t="shared" si="17"/>
        <v>0</v>
      </c>
      <c r="P142">
        <f t="shared" si="18"/>
        <v>0</v>
      </c>
      <c r="Q142">
        <f t="shared" si="19"/>
        <v>0</v>
      </c>
      <c r="R142" s="113">
        <f t="shared" si="20"/>
        <v>0</v>
      </c>
    </row>
    <row r="143" spans="1:18">
      <c r="A143" t="s">
        <v>791</v>
      </c>
      <c r="B143">
        <v>5.5</v>
      </c>
      <c r="C143">
        <v>0</v>
      </c>
      <c r="D143">
        <v>2</v>
      </c>
      <c r="E143">
        <v>0</v>
      </c>
      <c r="F143">
        <v>7.5</v>
      </c>
      <c r="M143">
        <f t="shared" si="15"/>
        <v>1</v>
      </c>
      <c r="N143">
        <f t="shared" si="16"/>
        <v>0</v>
      </c>
      <c r="O143">
        <f t="shared" si="17"/>
        <v>0</v>
      </c>
      <c r="P143">
        <f t="shared" si="18"/>
        <v>0</v>
      </c>
      <c r="Q143">
        <f t="shared" si="19"/>
        <v>0</v>
      </c>
      <c r="R143" s="113">
        <f t="shared" si="20"/>
        <v>0</v>
      </c>
    </row>
    <row r="144" spans="1:18">
      <c r="A144" t="s">
        <v>792</v>
      </c>
      <c r="B144">
        <v>2</v>
      </c>
      <c r="C144">
        <v>3</v>
      </c>
      <c r="D144">
        <v>0</v>
      </c>
      <c r="E144">
        <v>2</v>
      </c>
      <c r="F144">
        <v>7</v>
      </c>
      <c r="M144">
        <f t="shared" si="15"/>
        <v>0</v>
      </c>
      <c r="N144">
        <f t="shared" si="16"/>
        <v>0</v>
      </c>
      <c r="O144">
        <f t="shared" si="17"/>
        <v>0</v>
      </c>
      <c r="P144">
        <f t="shared" si="18"/>
        <v>0</v>
      </c>
      <c r="Q144">
        <f t="shared" si="19"/>
        <v>0</v>
      </c>
      <c r="R144" s="113">
        <f t="shared" si="20"/>
        <v>0</v>
      </c>
    </row>
    <row r="145" spans="1:18">
      <c r="A145" t="s">
        <v>793</v>
      </c>
      <c r="B145">
        <v>4</v>
      </c>
      <c r="C145">
        <v>3</v>
      </c>
      <c r="D145">
        <v>0</v>
      </c>
      <c r="E145">
        <v>0</v>
      </c>
      <c r="F145">
        <v>7</v>
      </c>
      <c r="M145">
        <f t="shared" si="15"/>
        <v>0</v>
      </c>
      <c r="N145">
        <f t="shared" si="16"/>
        <v>0</v>
      </c>
      <c r="O145">
        <f t="shared" si="17"/>
        <v>0</v>
      </c>
      <c r="P145">
        <f t="shared" si="18"/>
        <v>0</v>
      </c>
      <c r="Q145">
        <f t="shared" si="19"/>
        <v>0</v>
      </c>
      <c r="R145" s="113">
        <f t="shared" si="20"/>
        <v>0</v>
      </c>
    </row>
    <row r="146" spans="1:18">
      <c r="A146" t="s">
        <v>794</v>
      </c>
      <c r="B146">
        <v>4</v>
      </c>
      <c r="C146">
        <v>3</v>
      </c>
      <c r="D146">
        <v>0</v>
      </c>
      <c r="E146">
        <v>0</v>
      </c>
      <c r="F146">
        <v>7</v>
      </c>
      <c r="M146">
        <f t="shared" si="15"/>
        <v>0</v>
      </c>
      <c r="N146">
        <f t="shared" si="16"/>
        <v>0</v>
      </c>
      <c r="O146">
        <f t="shared" si="17"/>
        <v>0</v>
      </c>
      <c r="P146">
        <f t="shared" si="18"/>
        <v>0</v>
      </c>
      <c r="Q146">
        <f t="shared" si="19"/>
        <v>0</v>
      </c>
      <c r="R146" s="113">
        <f t="shared" si="20"/>
        <v>0</v>
      </c>
    </row>
    <row r="147" spans="1:18">
      <c r="A147" t="s">
        <v>795</v>
      </c>
      <c r="B147">
        <v>2</v>
      </c>
      <c r="C147">
        <v>1</v>
      </c>
      <c r="D147">
        <v>4</v>
      </c>
      <c r="E147">
        <v>0</v>
      </c>
      <c r="F147">
        <v>7</v>
      </c>
      <c r="M147">
        <f t="shared" si="15"/>
        <v>0</v>
      </c>
      <c r="N147">
        <f t="shared" si="16"/>
        <v>0</v>
      </c>
      <c r="O147">
        <f t="shared" si="17"/>
        <v>0</v>
      </c>
      <c r="P147">
        <f t="shared" si="18"/>
        <v>0</v>
      </c>
      <c r="Q147">
        <f t="shared" si="19"/>
        <v>0</v>
      </c>
      <c r="R147" s="113">
        <f t="shared" si="20"/>
        <v>0</v>
      </c>
    </row>
    <row r="148" spans="1:18">
      <c r="A148" t="s">
        <v>796</v>
      </c>
      <c r="B148">
        <v>4</v>
      </c>
      <c r="C148">
        <v>3</v>
      </c>
      <c r="D148">
        <v>0</v>
      </c>
      <c r="E148">
        <v>0</v>
      </c>
      <c r="F148">
        <v>7</v>
      </c>
      <c r="M148">
        <f t="shared" si="15"/>
        <v>0</v>
      </c>
      <c r="N148">
        <f t="shared" si="16"/>
        <v>0</v>
      </c>
      <c r="O148">
        <f t="shared" si="17"/>
        <v>0</v>
      </c>
      <c r="P148">
        <f t="shared" si="18"/>
        <v>0</v>
      </c>
      <c r="Q148">
        <f t="shared" si="19"/>
        <v>0</v>
      </c>
      <c r="R148" s="113">
        <f t="shared" si="20"/>
        <v>0</v>
      </c>
    </row>
    <row r="149" spans="1:18">
      <c r="A149" t="s">
        <v>797</v>
      </c>
      <c r="B149">
        <v>4</v>
      </c>
      <c r="C149">
        <v>0</v>
      </c>
      <c r="D149">
        <v>0</v>
      </c>
      <c r="E149">
        <v>2</v>
      </c>
      <c r="F149">
        <v>6</v>
      </c>
      <c r="M149">
        <f t="shared" si="15"/>
        <v>0</v>
      </c>
      <c r="N149">
        <f t="shared" si="16"/>
        <v>0</v>
      </c>
      <c r="O149">
        <f t="shared" si="17"/>
        <v>0</v>
      </c>
      <c r="P149">
        <f t="shared" si="18"/>
        <v>0</v>
      </c>
      <c r="Q149">
        <f t="shared" si="19"/>
        <v>0</v>
      </c>
      <c r="R149" s="113">
        <f t="shared" si="20"/>
        <v>0</v>
      </c>
    </row>
    <row r="150" spans="1:18">
      <c r="A150" t="s">
        <v>798</v>
      </c>
      <c r="B150">
        <v>2.5</v>
      </c>
      <c r="C150">
        <v>0</v>
      </c>
      <c r="D150">
        <v>3</v>
      </c>
      <c r="F150">
        <v>5.5</v>
      </c>
      <c r="M150">
        <f t="shared" si="15"/>
        <v>0</v>
      </c>
      <c r="N150">
        <f t="shared" si="16"/>
        <v>0</v>
      </c>
      <c r="O150">
        <f t="shared" si="17"/>
        <v>0</v>
      </c>
      <c r="P150">
        <f t="shared" si="18"/>
        <v>0</v>
      </c>
      <c r="Q150">
        <f t="shared" si="19"/>
        <v>0</v>
      </c>
      <c r="R150" s="113">
        <f t="shared" si="20"/>
        <v>0</v>
      </c>
    </row>
    <row r="151" spans="1:18">
      <c r="A151" t="s">
        <v>799</v>
      </c>
      <c r="B151">
        <v>2</v>
      </c>
      <c r="C151">
        <v>3</v>
      </c>
      <c r="D151">
        <v>0</v>
      </c>
      <c r="E151">
        <v>0</v>
      </c>
      <c r="F151">
        <v>5</v>
      </c>
      <c r="M151">
        <f t="shared" si="15"/>
        <v>0</v>
      </c>
      <c r="N151">
        <f t="shared" si="16"/>
        <v>0</v>
      </c>
      <c r="O151">
        <f t="shared" si="17"/>
        <v>0</v>
      </c>
      <c r="P151">
        <f t="shared" si="18"/>
        <v>0</v>
      </c>
      <c r="Q151">
        <f t="shared" si="19"/>
        <v>0</v>
      </c>
      <c r="R151" s="113">
        <f t="shared" si="20"/>
        <v>0</v>
      </c>
    </row>
    <row r="152" spans="1:18">
      <c r="A152" t="s">
        <v>800</v>
      </c>
      <c r="B152">
        <v>2</v>
      </c>
      <c r="C152">
        <v>0</v>
      </c>
      <c r="D152">
        <v>1</v>
      </c>
      <c r="E152">
        <v>2</v>
      </c>
      <c r="F152">
        <v>5</v>
      </c>
      <c r="M152">
        <f t="shared" si="15"/>
        <v>0</v>
      </c>
      <c r="N152">
        <f t="shared" si="16"/>
        <v>0</v>
      </c>
      <c r="O152">
        <f t="shared" si="17"/>
        <v>0</v>
      </c>
      <c r="P152">
        <f t="shared" si="18"/>
        <v>0</v>
      </c>
      <c r="Q152">
        <f t="shared" si="19"/>
        <v>0</v>
      </c>
      <c r="R152" s="113">
        <f t="shared" si="20"/>
        <v>0</v>
      </c>
    </row>
    <row r="153" spans="1:18">
      <c r="A153" t="s">
        <v>801</v>
      </c>
      <c r="B153">
        <v>4</v>
      </c>
      <c r="C153">
        <v>0</v>
      </c>
      <c r="D153">
        <v>0</v>
      </c>
      <c r="E153">
        <v>0</v>
      </c>
      <c r="F153">
        <v>4</v>
      </c>
      <c r="M153">
        <f t="shared" si="15"/>
        <v>0</v>
      </c>
      <c r="N153">
        <f t="shared" si="16"/>
        <v>0</v>
      </c>
      <c r="O153">
        <f t="shared" si="17"/>
        <v>0</v>
      </c>
      <c r="P153">
        <f t="shared" si="18"/>
        <v>0</v>
      </c>
      <c r="Q153">
        <f t="shared" si="19"/>
        <v>0</v>
      </c>
      <c r="R153" s="113">
        <f t="shared" si="20"/>
        <v>0</v>
      </c>
    </row>
    <row r="154" spans="1:18">
      <c r="A154" t="s">
        <v>802</v>
      </c>
      <c r="B154">
        <v>1</v>
      </c>
      <c r="C154">
        <v>0</v>
      </c>
      <c r="D154">
        <v>1</v>
      </c>
      <c r="E154">
        <v>1</v>
      </c>
      <c r="F154">
        <v>3</v>
      </c>
      <c r="M154">
        <f t="shared" si="15"/>
        <v>0</v>
      </c>
      <c r="N154">
        <f t="shared" si="16"/>
        <v>0</v>
      </c>
      <c r="O154">
        <f t="shared" si="17"/>
        <v>0</v>
      </c>
      <c r="P154">
        <f t="shared" si="18"/>
        <v>0</v>
      </c>
      <c r="Q154">
        <f t="shared" si="19"/>
        <v>0</v>
      </c>
      <c r="R154" s="113">
        <f t="shared" si="20"/>
        <v>0</v>
      </c>
    </row>
    <row r="155" spans="1:18">
      <c r="A155" t="s">
        <v>803</v>
      </c>
      <c r="B155">
        <v>0</v>
      </c>
      <c r="C155">
        <v>1</v>
      </c>
      <c r="D155">
        <v>1</v>
      </c>
      <c r="E155">
        <v>0</v>
      </c>
      <c r="F155">
        <v>2</v>
      </c>
      <c r="M155">
        <f t="shared" si="15"/>
        <v>0</v>
      </c>
      <c r="N155">
        <f t="shared" si="16"/>
        <v>0</v>
      </c>
      <c r="O155">
        <f t="shared" si="17"/>
        <v>0</v>
      </c>
      <c r="P155">
        <f t="shared" si="18"/>
        <v>0</v>
      </c>
      <c r="Q155">
        <f t="shared" si="19"/>
        <v>0</v>
      </c>
      <c r="R155" s="113">
        <f t="shared" si="20"/>
        <v>0</v>
      </c>
    </row>
    <row r="156" spans="1:18">
      <c r="A156" t="s">
        <v>804</v>
      </c>
      <c r="B156">
        <v>2</v>
      </c>
      <c r="C156">
        <v>0</v>
      </c>
      <c r="D156">
        <v>0</v>
      </c>
      <c r="E156">
        <v>0</v>
      </c>
      <c r="F156">
        <v>2</v>
      </c>
      <c r="M156">
        <f t="shared" si="15"/>
        <v>0</v>
      </c>
      <c r="N156">
        <f t="shared" si="16"/>
        <v>0</v>
      </c>
      <c r="O156">
        <f t="shared" si="17"/>
        <v>0</v>
      </c>
      <c r="P156">
        <f t="shared" si="18"/>
        <v>0</v>
      </c>
      <c r="Q156">
        <f t="shared" si="19"/>
        <v>0</v>
      </c>
      <c r="R156" s="113">
        <f t="shared" si="20"/>
        <v>0</v>
      </c>
    </row>
    <row r="157" spans="1:18">
      <c r="A157" t="s">
        <v>805</v>
      </c>
      <c r="B157">
        <v>0</v>
      </c>
      <c r="C157">
        <v>0</v>
      </c>
      <c r="D157">
        <v>0</v>
      </c>
      <c r="E157">
        <v>0</v>
      </c>
      <c r="F157">
        <v>0</v>
      </c>
      <c r="M157">
        <f t="shared" si="15"/>
        <v>0</v>
      </c>
      <c r="N157">
        <f t="shared" si="16"/>
        <v>0</v>
      </c>
      <c r="O157">
        <f t="shared" si="17"/>
        <v>0</v>
      </c>
      <c r="P157">
        <f t="shared" si="18"/>
        <v>0</v>
      </c>
      <c r="Q157">
        <f t="shared" si="19"/>
        <v>0</v>
      </c>
      <c r="R157" s="113">
        <f t="shared" si="20"/>
        <v>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BD63-5CE3-4B92-AB39-6AE2A8E24721}">
  <dimension ref="A1:P47"/>
  <sheetViews>
    <sheetView tabSelected="1" zoomScale="60" zoomScaleNormal="60" workbookViewId="0">
      <selection activeCell="A36" sqref="A36:D36"/>
    </sheetView>
  </sheetViews>
  <sheetFormatPr defaultRowHeight="15"/>
  <cols>
    <col min="1" max="1" width="9.140625" style="125"/>
    <col min="2" max="2" width="9.140625" style="123"/>
    <col min="3" max="3" width="10.42578125" bestFit="1" customWidth="1"/>
    <col min="4" max="4" width="10.85546875" bestFit="1" customWidth="1"/>
    <col min="9" max="9" width="11.28515625" bestFit="1" customWidth="1"/>
    <col min="13" max="13" width="9.140625" style="125"/>
    <col min="14" max="14" width="9.140625" style="123"/>
    <col min="15" max="15" width="10.42578125" bestFit="1" customWidth="1"/>
    <col min="16" max="16" width="10.85546875" bestFit="1" customWidth="1"/>
  </cols>
  <sheetData>
    <row r="1" spans="1:16">
      <c r="A1" s="177" t="s">
        <v>1005</v>
      </c>
      <c r="B1" s="178" t="s">
        <v>1006</v>
      </c>
      <c r="C1" s="179" t="s">
        <v>1007</v>
      </c>
      <c r="D1" s="180" t="s">
        <v>1008</v>
      </c>
      <c r="E1" s="181" t="s">
        <v>1009</v>
      </c>
      <c r="F1" s="182" t="s">
        <v>1010</v>
      </c>
      <c r="G1" s="287" t="s">
        <v>1090</v>
      </c>
      <c r="H1" s="288" t="s">
        <v>1091</v>
      </c>
      <c r="M1" s="125" t="s">
        <v>1004</v>
      </c>
    </row>
    <row r="2" spans="1:16">
      <c r="A2" s="124" t="s">
        <v>1000</v>
      </c>
      <c r="B2" s="123" t="s">
        <v>1001</v>
      </c>
      <c r="C2" t="s">
        <v>1002</v>
      </c>
      <c r="D2" t="s">
        <v>1003</v>
      </c>
      <c r="E2" t="s">
        <v>1089</v>
      </c>
      <c r="F2" t="s">
        <v>1088</v>
      </c>
      <c r="G2" t="s">
        <v>1095</v>
      </c>
      <c r="H2" t="s">
        <v>1096</v>
      </c>
      <c r="I2" t="s">
        <v>1092</v>
      </c>
      <c r="J2" t="s">
        <v>1093</v>
      </c>
      <c r="M2" s="124" t="s">
        <v>1000</v>
      </c>
      <c r="N2" s="123" t="s">
        <v>1001</v>
      </c>
      <c r="O2" t="s">
        <v>1002</v>
      </c>
      <c r="P2" t="s">
        <v>1003</v>
      </c>
    </row>
    <row r="3" spans="1:16">
      <c r="A3" s="126" t="s">
        <v>171</v>
      </c>
      <c r="B3" s="127">
        <v>1</v>
      </c>
      <c r="C3" s="128">
        <f>List1!$W$4</f>
        <v>0.62238805970149258</v>
      </c>
      <c r="D3" s="128">
        <f>List1!$W$5</f>
        <v>0.69402985074626866</v>
      </c>
      <c r="E3" s="117">
        <f>List1!$Y$8</f>
        <v>0.92862169523212967</v>
      </c>
      <c r="F3" s="117">
        <f>List1!$U$25</f>
        <v>0.13432835820895522</v>
      </c>
      <c r="G3" s="118">
        <f>List1!$U$27</f>
        <v>0.38739128331206002</v>
      </c>
      <c r="H3">
        <f>(C3+C4+C5+C6)/4</f>
        <v>0.41707089552238807</v>
      </c>
      <c r="I3" t="b">
        <f>_xlfn.XOR(C3&lt;0.2,C3&lt;0.8)</f>
        <v>1</v>
      </c>
      <c r="J3" t="b">
        <f>_xlfn.XOR(F3&lt;0.3)</f>
        <v>1</v>
      </c>
      <c r="M3" s="140" t="s">
        <v>222</v>
      </c>
      <c r="N3" s="141">
        <v>2</v>
      </c>
      <c r="O3" s="138">
        <f>List3!$X$4</f>
        <v>0.11000000000000001</v>
      </c>
      <c r="P3" s="138">
        <f>List3!$X$5</f>
        <v>6.9565217391304349E-2</v>
      </c>
    </row>
    <row r="4" spans="1:16">
      <c r="A4" s="136" t="s">
        <v>171</v>
      </c>
      <c r="B4" s="137">
        <v>2</v>
      </c>
      <c r="C4" s="138">
        <f>List1!$X$4</f>
        <v>0.22014925373134328</v>
      </c>
      <c r="D4" s="138">
        <f>List1!$X$5</f>
        <v>0.13432835820895522</v>
      </c>
      <c r="E4" s="119">
        <f>List1!$Y$12</f>
        <v>0.80258878152764646</v>
      </c>
      <c r="F4" s="119">
        <f>List1!$V$25</f>
        <v>0.37313432835820898</v>
      </c>
      <c r="G4" s="120"/>
      <c r="I4" s="265" t="b">
        <f t="shared" ref="I4:I47" si="0">_xlfn.XOR(C4&lt;0.2,C4&lt;0.8)</f>
        <v>1</v>
      </c>
      <c r="J4" s="265" t="b">
        <f t="shared" ref="J4:J47" si="1">_xlfn.XOR(F4&lt;0.3)</f>
        <v>0</v>
      </c>
      <c r="M4" s="136" t="s">
        <v>37</v>
      </c>
      <c r="N4" s="137">
        <v>2</v>
      </c>
      <c r="O4" s="138">
        <f>List4!$X$4</f>
        <v>0.1597902097902098</v>
      </c>
      <c r="P4" s="138">
        <f>List4!$X$5</f>
        <v>9.0909090909090912E-2</v>
      </c>
    </row>
    <row r="5" spans="1:16">
      <c r="A5" s="152" t="s">
        <v>171</v>
      </c>
      <c r="B5" s="153">
        <v>3</v>
      </c>
      <c r="C5" s="154">
        <f>List1!$Y$4</f>
        <v>0.56679104477611941</v>
      </c>
      <c r="D5" s="154">
        <f>List1!$Y$5</f>
        <v>0.70149253731343286</v>
      </c>
      <c r="E5" s="119">
        <f>List1!$Y$16</f>
        <v>0.86304856114425288</v>
      </c>
      <c r="F5" s="119">
        <f>List1!$W$25</f>
        <v>8.9552238805970144E-2</v>
      </c>
      <c r="G5" s="120"/>
      <c r="I5" s="265" t="b">
        <f t="shared" si="0"/>
        <v>1</v>
      </c>
      <c r="J5" s="265" t="b">
        <f t="shared" si="1"/>
        <v>1</v>
      </c>
      <c r="M5" s="140" t="s">
        <v>131</v>
      </c>
      <c r="N5" s="137">
        <v>4</v>
      </c>
      <c r="O5" s="138">
        <f>List9!$Z$4</f>
        <v>0.16069182389937106</v>
      </c>
      <c r="P5" s="138">
        <f>List9!$Z$5</f>
        <v>8.8050314465408799E-2</v>
      </c>
    </row>
    <row r="6" spans="1:16">
      <c r="A6" s="156" t="s">
        <v>171</v>
      </c>
      <c r="B6" s="157">
        <v>4</v>
      </c>
      <c r="C6" s="158">
        <f>List1!$Z$4</f>
        <v>0.258955223880597</v>
      </c>
      <c r="D6" s="158">
        <f>List1!$Z$5</f>
        <v>0.2537313432835821</v>
      </c>
      <c r="E6" s="121">
        <f>List1!$Y$20</f>
        <v>0.91005566948186456</v>
      </c>
      <c r="F6" s="121">
        <f>List1!$X$25</f>
        <v>0.48507462686567165</v>
      </c>
      <c r="G6" s="122"/>
      <c r="I6" s="265" t="b">
        <f t="shared" si="0"/>
        <v>1</v>
      </c>
      <c r="J6" s="265" t="b">
        <f t="shared" si="1"/>
        <v>0</v>
      </c>
      <c r="M6" s="136" t="s">
        <v>171</v>
      </c>
      <c r="N6" s="139">
        <v>2</v>
      </c>
      <c r="O6" s="138">
        <f>List1!$X$4</f>
        <v>0.22014925373134328</v>
      </c>
      <c r="P6" s="138">
        <f>List1!$X$5</f>
        <v>0.13432835820895522</v>
      </c>
    </row>
    <row r="7" spans="1:16">
      <c r="A7" s="146" t="s">
        <v>210</v>
      </c>
      <c r="B7" s="147">
        <v>1</v>
      </c>
      <c r="C7" s="148">
        <f>List2!$W$4</f>
        <v>0.51023622047244088</v>
      </c>
      <c r="D7" s="148">
        <f>List2!$W$5</f>
        <v>0.56692913385826771</v>
      </c>
      <c r="E7" s="117">
        <f>List2!$Y$8</f>
        <v>0.92175381141500912</v>
      </c>
      <c r="F7" s="117">
        <f>List2!$U$25</f>
        <v>0.24409448818897639</v>
      </c>
      <c r="G7" s="118">
        <f>List2!$U$27</f>
        <v>0.40994470938794847</v>
      </c>
      <c r="H7" s="265">
        <f>(C7+C8+C9+C10)/4</f>
        <v>0.44005905511811017</v>
      </c>
      <c r="I7" s="265" t="b">
        <f t="shared" si="0"/>
        <v>1</v>
      </c>
      <c r="J7" s="265" t="b">
        <f t="shared" si="1"/>
        <v>1</v>
      </c>
      <c r="M7" s="140" t="s">
        <v>130</v>
      </c>
      <c r="N7" s="141">
        <v>3</v>
      </c>
      <c r="O7" s="138">
        <f>List8!$Y$4</f>
        <v>0.29858757062146896</v>
      </c>
      <c r="P7" s="138">
        <f>List8!$Y$5</f>
        <v>0.34269662921348315</v>
      </c>
    </row>
    <row r="8" spans="1:16">
      <c r="A8" s="142" t="s">
        <v>210</v>
      </c>
      <c r="B8" s="143">
        <v>2</v>
      </c>
      <c r="C8" s="144">
        <f>List2!$X$4</f>
        <v>0.51220472440944875</v>
      </c>
      <c r="D8" s="144">
        <f>List2!$X$5</f>
        <v>0.56692913385826771</v>
      </c>
      <c r="E8" s="119">
        <f>List2!$Y$12</f>
        <v>0.79554388004763943</v>
      </c>
      <c r="F8" s="119">
        <f>List2!$V$25</f>
        <v>6.2992125984251968E-2</v>
      </c>
      <c r="G8" s="120"/>
      <c r="I8" s="265" t="b">
        <f t="shared" si="0"/>
        <v>1</v>
      </c>
      <c r="J8" s="265" t="b">
        <f t="shared" si="1"/>
        <v>1</v>
      </c>
      <c r="M8" s="136" t="s">
        <v>47</v>
      </c>
      <c r="N8" s="137">
        <v>4</v>
      </c>
      <c r="O8" s="138">
        <f>List5!$Z$4</f>
        <v>0.38900000000000001</v>
      </c>
      <c r="P8" s="138">
        <f>List5!$Z$5</f>
        <v>0.42666666666666669</v>
      </c>
    </row>
    <row r="9" spans="1:16">
      <c r="A9" s="152" t="s">
        <v>210</v>
      </c>
      <c r="B9" s="153">
        <v>3</v>
      </c>
      <c r="C9" s="154">
        <f>List2!$Y$4</f>
        <v>0.48110236220472447</v>
      </c>
      <c r="D9" s="154">
        <f>List2!$Y$5</f>
        <v>0.50393700787401574</v>
      </c>
      <c r="E9" s="119">
        <f>List2!$Y$16</f>
        <v>0.90488102330535181</v>
      </c>
      <c r="F9" s="119">
        <f>List2!$W$25</f>
        <v>0.25196850393700787</v>
      </c>
      <c r="G9" s="120"/>
      <c r="I9" s="265" t="b">
        <f t="shared" si="0"/>
        <v>1</v>
      </c>
      <c r="J9" s="265" t="b">
        <f t="shared" si="1"/>
        <v>1</v>
      </c>
      <c r="M9" s="140" t="s">
        <v>148</v>
      </c>
      <c r="N9" s="137">
        <v>1</v>
      </c>
      <c r="O9" s="138">
        <f>List10!$W$4</f>
        <v>0.40212765957446805</v>
      </c>
      <c r="P9" s="138">
        <f>List10!$W$5</f>
        <v>0.41134751773049644</v>
      </c>
    </row>
    <row r="10" spans="1:16">
      <c r="A10" s="142" t="s">
        <v>210</v>
      </c>
      <c r="B10" s="145">
        <v>4</v>
      </c>
      <c r="C10" s="144">
        <f>List2!$Z$4</f>
        <v>0.25669291338582678</v>
      </c>
      <c r="D10" s="144">
        <f>List2!$Z$5</f>
        <v>0.26771653543307089</v>
      </c>
      <c r="E10" s="121">
        <f>List2!$Y$20</f>
        <v>0.83594776210503596</v>
      </c>
      <c r="F10" s="121">
        <f>List2!$X$25</f>
        <v>0.37007874015748032</v>
      </c>
      <c r="G10" s="122"/>
      <c r="I10" s="265" t="b">
        <f t="shared" si="0"/>
        <v>1</v>
      </c>
      <c r="J10" s="265" t="b">
        <f t="shared" si="1"/>
        <v>0</v>
      </c>
      <c r="M10" s="136" t="s">
        <v>643</v>
      </c>
      <c r="N10" s="139">
        <v>4</v>
      </c>
      <c r="O10" s="138">
        <f>List11!$Z$3</f>
        <v>0.50487012987012991</v>
      </c>
      <c r="P10" s="138">
        <f>List11!$Z$4</f>
        <v>0.54545454545454541</v>
      </c>
    </row>
    <row r="11" spans="1:16">
      <c r="A11" s="132" t="s">
        <v>222</v>
      </c>
      <c r="B11" s="133">
        <v>1</v>
      </c>
      <c r="C11" s="134">
        <f>List3!$W$4</f>
        <v>0.44217391304347825</v>
      </c>
      <c r="D11" s="134">
        <f>List3!$W$5</f>
        <v>0.41739130434782606</v>
      </c>
      <c r="E11" s="117">
        <f>List3!$Y$8</f>
        <v>1</v>
      </c>
      <c r="F11" s="117">
        <f>List3!$U$25</f>
        <v>0.16521739130434782</v>
      </c>
      <c r="G11" s="118">
        <f>List3!$U$27</f>
        <v>0.36181799244025281</v>
      </c>
      <c r="H11" s="265">
        <f>(C11+C12+C13+C14)/4</f>
        <v>0.34532608695652173</v>
      </c>
      <c r="I11" s="265" t="b">
        <f t="shared" si="0"/>
        <v>1</v>
      </c>
      <c r="J11" s="265" t="b">
        <f t="shared" si="1"/>
        <v>1</v>
      </c>
      <c r="M11" s="170" t="s">
        <v>130</v>
      </c>
      <c r="N11" s="285">
        <v>2</v>
      </c>
      <c r="O11" s="158">
        <f>List8!$X$4</f>
        <v>0.17106741573033707</v>
      </c>
      <c r="P11" s="158">
        <f>List8!$X$5</f>
        <v>0.16292134831460675</v>
      </c>
    </row>
    <row r="12" spans="1:16">
      <c r="A12" s="136" t="s">
        <v>222</v>
      </c>
      <c r="B12" s="137">
        <v>2</v>
      </c>
      <c r="C12" s="138">
        <f>List3!$X$4</f>
        <v>0.11000000000000001</v>
      </c>
      <c r="D12" s="138">
        <f>List3!$X$5</f>
        <v>6.9565217391304349E-2</v>
      </c>
      <c r="E12" s="119">
        <f>List3!$Y$12</f>
        <v>0.83182148129548628</v>
      </c>
      <c r="F12" s="119">
        <f>List3!$V$25</f>
        <v>0.66086956521739126</v>
      </c>
      <c r="G12" s="120"/>
      <c r="I12" s="265" t="b">
        <f t="shared" si="0"/>
        <v>0</v>
      </c>
      <c r="J12" s="265" t="b">
        <f t="shared" si="1"/>
        <v>0</v>
      </c>
      <c r="M12" s="156" t="s">
        <v>171</v>
      </c>
      <c r="N12" s="159">
        <v>4</v>
      </c>
      <c r="O12" s="158">
        <f>List1!$Z$4</f>
        <v>0.258955223880597</v>
      </c>
      <c r="P12" s="158">
        <f>List1!$Z$5</f>
        <v>0.2537313432835821</v>
      </c>
    </row>
    <row r="13" spans="1:16">
      <c r="A13" s="126" t="s">
        <v>222</v>
      </c>
      <c r="B13" s="129">
        <v>3</v>
      </c>
      <c r="C13" s="128">
        <f>List3!$Y$4</f>
        <v>0.22695652173913045</v>
      </c>
      <c r="D13" s="128">
        <f>List3!$Y$5</f>
        <v>0.16521739130434782</v>
      </c>
      <c r="E13" s="119">
        <f>List3!$Y$16</f>
        <v>0.94938155870549479</v>
      </c>
      <c r="F13" s="119">
        <f>List3!$W$25</f>
        <v>0.33913043478260868</v>
      </c>
      <c r="G13" s="120"/>
      <c r="I13" s="265" t="b">
        <f t="shared" si="0"/>
        <v>1</v>
      </c>
      <c r="J13" s="265" t="b">
        <f t="shared" si="1"/>
        <v>0</v>
      </c>
      <c r="M13" s="170" t="s">
        <v>643</v>
      </c>
      <c r="N13" s="159">
        <v>2</v>
      </c>
      <c r="O13" s="158">
        <f>List11!$X$3</f>
        <v>0.39451612903225808</v>
      </c>
      <c r="P13" s="158">
        <f>List11!$X$4</f>
        <v>0.45454545454545453</v>
      </c>
    </row>
    <row r="14" spans="1:16">
      <c r="A14" s="160" t="s">
        <v>222</v>
      </c>
      <c r="B14" s="161">
        <v>4</v>
      </c>
      <c r="C14" s="162">
        <f>List3!$Z$4</f>
        <v>0.60217391304347823</v>
      </c>
      <c r="D14" s="162">
        <f>List3!$Z$5</f>
        <v>0.64347826086956517</v>
      </c>
      <c r="E14" s="121">
        <f>List3!$Y$20</f>
        <v>0.9007305100752645</v>
      </c>
      <c r="F14" s="121">
        <f>List3!$X$25</f>
        <v>6.9565217391304349E-2</v>
      </c>
      <c r="G14" s="122"/>
      <c r="I14" s="265" t="b">
        <f t="shared" si="0"/>
        <v>1</v>
      </c>
      <c r="J14" s="265" t="b">
        <f t="shared" si="1"/>
        <v>1</v>
      </c>
      <c r="M14" s="142" t="s">
        <v>83</v>
      </c>
      <c r="N14" s="145">
        <v>2</v>
      </c>
      <c r="O14" s="144">
        <f>List7!$X$4</f>
        <v>0.20270935960591135</v>
      </c>
      <c r="P14" s="144">
        <f>List7!$X$5</f>
        <v>9.8522167487684734E-2</v>
      </c>
    </row>
    <row r="15" spans="1:16">
      <c r="A15" s="132" t="s">
        <v>37</v>
      </c>
      <c r="B15" s="133">
        <v>1</v>
      </c>
      <c r="C15" s="134">
        <f>List4!$W$4</f>
        <v>0.42465034965034965</v>
      </c>
      <c r="D15" s="134">
        <f>List4!$W$5</f>
        <v>0.43356643356643354</v>
      </c>
      <c r="E15" s="117">
        <f>List4!$Y$8</f>
        <v>0.93110531992325363</v>
      </c>
      <c r="F15" s="117">
        <f>List4!$U$25</f>
        <v>0.28671328671328672</v>
      </c>
      <c r="G15" s="118">
        <f>List4!$U$27</f>
        <v>0.40486502071494612</v>
      </c>
      <c r="H15" s="265">
        <f>(C15+C16+C17+C18)/4</f>
        <v>0.33457167832167833</v>
      </c>
      <c r="I15" s="265" t="b">
        <f t="shared" si="0"/>
        <v>1</v>
      </c>
      <c r="J15" s="265" t="b">
        <f t="shared" si="1"/>
        <v>1</v>
      </c>
      <c r="M15" s="171" t="s">
        <v>210</v>
      </c>
      <c r="N15" s="174">
        <v>4</v>
      </c>
      <c r="O15" s="144">
        <f>List2!$Z$4</f>
        <v>0.25669291338582678</v>
      </c>
      <c r="P15" s="144">
        <f>List2!$Z$5</f>
        <v>0.26771653543307089</v>
      </c>
    </row>
    <row r="16" spans="1:16">
      <c r="A16" s="136" t="s">
        <v>37</v>
      </c>
      <c r="B16" s="137">
        <v>2</v>
      </c>
      <c r="C16" s="138">
        <f>List4!$X$4</f>
        <v>0.1597902097902098</v>
      </c>
      <c r="D16" s="138">
        <f>List4!$X$5</f>
        <v>9.0909090909090912E-2</v>
      </c>
      <c r="E16" s="119">
        <f>List4!$Y$12</f>
        <v>0.84690639676958568</v>
      </c>
      <c r="F16" s="119">
        <f>List4!$V$25</f>
        <v>0.44055944055944057</v>
      </c>
      <c r="G16" s="120"/>
      <c r="I16" s="265" t="b">
        <f t="shared" si="0"/>
        <v>0</v>
      </c>
      <c r="J16" s="265" t="b">
        <f t="shared" si="1"/>
        <v>0</v>
      </c>
      <c r="M16" s="142" t="s">
        <v>210</v>
      </c>
      <c r="N16" s="143">
        <v>2</v>
      </c>
      <c r="O16" s="144">
        <f>List2!$X$4</f>
        <v>0.51220472440944875</v>
      </c>
      <c r="P16" s="144">
        <f>List2!$X$5</f>
        <v>0.56692913385826771</v>
      </c>
    </row>
    <row r="17" spans="1:16">
      <c r="A17" s="152" t="s">
        <v>37</v>
      </c>
      <c r="B17" s="153">
        <v>3</v>
      </c>
      <c r="C17" s="154">
        <f>List4!$Y$4</f>
        <v>0.42657342657342656</v>
      </c>
      <c r="D17" s="154">
        <f>List4!$Y$5</f>
        <v>0.53846153846153844</v>
      </c>
      <c r="E17" s="119">
        <f>List4!$Y$16</f>
        <v>0.79093321670739902</v>
      </c>
      <c r="F17" s="119">
        <f>List4!$W$25</f>
        <v>0.30769230769230771</v>
      </c>
      <c r="G17" s="120"/>
      <c r="I17" s="265" t="b">
        <f t="shared" si="0"/>
        <v>1</v>
      </c>
      <c r="J17" s="265" t="b">
        <f t="shared" si="1"/>
        <v>0</v>
      </c>
      <c r="M17" s="171" t="s">
        <v>47</v>
      </c>
      <c r="N17" s="143">
        <v>2</v>
      </c>
      <c r="O17" s="144">
        <f>List5!$X$4</f>
        <v>0.60066666666666668</v>
      </c>
      <c r="P17" s="144">
        <f>List5!$X$5</f>
        <v>0.68666666666666665</v>
      </c>
    </row>
    <row r="18" spans="1:16">
      <c r="A18" s="160" t="s">
        <v>37</v>
      </c>
      <c r="B18" s="161">
        <v>4</v>
      </c>
      <c r="C18" s="162">
        <f>List4!$Z$4</f>
        <v>0.32727272727272727</v>
      </c>
      <c r="D18" s="162">
        <f>List4!$Z$5</f>
        <v>0.2937062937062937</v>
      </c>
      <c r="E18" s="121">
        <f>List4!$Y$20</f>
        <v>0.8094008762721574</v>
      </c>
      <c r="F18" s="121">
        <f>List4!$X$25</f>
        <v>0.30069930069930068</v>
      </c>
      <c r="G18" s="122"/>
      <c r="I18" s="265" t="b">
        <f t="shared" si="0"/>
        <v>1</v>
      </c>
      <c r="J18" s="265" t="b">
        <f t="shared" si="1"/>
        <v>0</v>
      </c>
      <c r="M18" s="130" t="s">
        <v>222</v>
      </c>
      <c r="N18" s="131">
        <v>3</v>
      </c>
      <c r="O18" s="128">
        <f>List3!$Y$4</f>
        <v>0.22695652173913045</v>
      </c>
      <c r="P18" s="128">
        <f>List3!$Y$5</f>
        <v>0.16521739130434782</v>
      </c>
    </row>
    <row r="19" spans="1:16">
      <c r="A19" s="126" t="s">
        <v>47</v>
      </c>
      <c r="B19" s="127">
        <v>1</v>
      </c>
      <c r="C19" s="128">
        <f>List5!$W$4</f>
        <v>0.41799999999999998</v>
      </c>
      <c r="D19" s="128">
        <f>List5!$W$5</f>
        <v>0.51333333333333331</v>
      </c>
      <c r="E19" s="117">
        <f>List5!$Y$8</f>
        <v>0.87088704800763728</v>
      </c>
      <c r="F19" s="117">
        <f>List5!$U$25</f>
        <v>0.26666666666666666</v>
      </c>
      <c r="G19" s="118">
        <f>List5!$U$27</f>
        <v>0.37801796034422869</v>
      </c>
      <c r="H19" s="265">
        <f>(C19+C20+C21+C22)/4</f>
        <v>0.48049999999999998</v>
      </c>
      <c r="I19" s="265" t="b">
        <f t="shared" si="0"/>
        <v>1</v>
      </c>
      <c r="J19" s="265" t="b">
        <f t="shared" si="1"/>
        <v>1</v>
      </c>
      <c r="M19" s="126" t="s">
        <v>82</v>
      </c>
      <c r="N19" s="127">
        <v>2</v>
      </c>
      <c r="O19" s="128">
        <f>List6!$X$4</f>
        <v>0.27869318181818181</v>
      </c>
      <c r="P19" s="128">
        <f>List6!$X$5</f>
        <v>0.26704545454545453</v>
      </c>
    </row>
    <row r="20" spans="1:16">
      <c r="A20" s="142" t="s">
        <v>47</v>
      </c>
      <c r="B20" s="143">
        <v>2</v>
      </c>
      <c r="C20" s="144">
        <f>List5!$X$4</f>
        <v>0.60066666666666668</v>
      </c>
      <c r="D20" s="144">
        <f>List5!$X$5</f>
        <v>0.68666666666666665</v>
      </c>
      <c r="E20" s="119">
        <f>List5!$Y$12</f>
        <v>0.79912528431863428</v>
      </c>
      <c r="F20" s="119">
        <f>List5!$V$25</f>
        <v>3.3333333333333333E-2</v>
      </c>
      <c r="G20" s="120"/>
      <c r="I20" s="265" t="b">
        <f t="shared" si="0"/>
        <v>1</v>
      </c>
      <c r="J20" s="265" t="b">
        <f t="shared" si="1"/>
        <v>1</v>
      </c>
      <c r="M20" s="130" t="s">
        <v>83</v>
      </c>
      <c r="N20" s="129">
        <v>1</v>
      </c>
      <c r="O20" s="128">
        <f>List7!$W$4</f>
        <v>0.30492610837438427</v>
      </c>
      <c r="P20" s="128">
        <f>List7!$W$5</f>
        <v>0.32019704433497537</v>
      </c>
    </row>
    <row r="21" spans="1:16">
      <c r="A21" s="146" t="s">
        <v>47</v>
      </c>
      <c r="B21" s="149">
        <v>3</v>
      </c>
      <c r="C21" s="148">
        <f>List5!$Y$4</f>
        <v>0.51433333333333331</v>
      </c>
      <c r="D21" s="148">
        <f>List5!$Y$5</f>
        <v>0.6</v>
      </c>
      <c r="E21" s="119">
        <f>List5!$Y$16</f>
        <v>0.63825863311996511</v>
      </c>
      <c r="F21" s="119">
        <f>List5!$W$25</f>
        <v>0.1</v>
      </c>
      <c r="G21" s="120"/>
      <c r="I21" s="265" t="b">
        <f t="shared" si="0"/>
        <v>1</v>
      </c>
      <c r="J21" s="265" t="b">
        <f t="shared" si="1"/>
        <v>1</v>
      </c>
      <c r="M21" s="126" t="s">
        <v>47</v>
      </c>
      <c r="N21" s="129">
        <v>1</v>
      </c>
      <c r="O21" s="128">
        <f>List5!$W$4</f>
        <v>0.41799999999999998</v>
      </c>
      <c r="P21" s="128">
        <f>List5!$W$5</f>
        <v>0.51333333333333331</v>
      </c>
    </row>
    <row r="22" spans="1:16">
      <c r="A22" s="136" t="s">
        <v>47</v>
      </c>
      <c r="B22" s="139">
        <v>4</v>
      </c>
      <c r="C22" s="138">
        <f>List5!$Z$4</f>
        <v>0.38900000000000001</v>
      </c>
      <c r="D22" s="138">
        <f>List5!$Z$5</f>
        <v>0.42666666666666669</v>
      </c>
      <c r="E22" s="121">
        <f>List5!$Y$20</f>
        <v>0.94594988011655001</v>
      </c>
      <c r="F22" s="121">
        <f>List5!$X$25</f>
        <v>0.30666666666666664</v>
      </c>
      <c r="G22" s="122"/>
      <c r="I22" s="265" t="b">
        <f t="shared" si="0"/>
        <v>1</v>
      </c>
      <c r="J22" s="265" t="b">
        <f t="shared" si="1"/>
        <v>0</v>
      </c>
      <c r="M22" s="130" t="s">
        <v>130</v>
      </c>
      <c r="N22" s="131">
        <v>1</v>
      </c>
      <c r="O22" s="128">
        <f>List8!$W$4</f>
        <v>0.43033707865168536</v>
      </c>
      <c r="P22" s="128">
        <f>List8!$W$5</f>
        <v>0.4438202247191011</v>
      </c>
    </row>
    <row r="23" spans="1:16">
      <c r="A23" s="163" t="s">
        <v>82</v>
      </c>
      <c r="B23" s="164">
        <v>1</v>
      </c>
      <c r="C23" s="162">
        <f>List6!$W$4</f>
        <v>0.46903409090909093</v>
      </c>
      <c r="D23" s="162">
        <f>List6!$W$5</f>
        <v>0.53977272727272729</v>
      </c>
      <c r="E23" s="117">
        <f>List6!$Y$8</f>
        <v>0.73985781087006142</v>
      </c>
      <c r="F23" s="117">
        <f>List6!$U$25</f>
        <v>0.25</v>
      </c>
      <c r="G23" s="118">
        <f>List6!$U$27</f>
        <v>0.37867043967402192</v>
      </c>
      <c r="H23" s="265">
        <f>(C23+C24+C25+C26)/4</f>
        <v>0.50220170454545454</v>
      </c>
      <c r="I23" s="265" t="b">
        <f t="shared" si="0"/>
        <v>1</v>
      </c>
      <c r="J23" s="265" t="b">
        <f t="shared" si="1"/>
        <v>1</v>
      </c>
      <c r="M23" s="126" t="s">
        <v>148</v>
      </c>
      <c r="N23" s="127">
        <v>4</v>
      </c>
      <c r="O23" s="128">
        <f>List10!$Z$4</f>
        <v>0.44290780141843972</v>
      </c>
      <c r="P23" s="128">
        <f>List10!$Z$5</f>
        <v>0.48936170212765956</v>
      </c>
    </row>
    <row r="24" spans="1:16">
      <c r="A24" s="130" t="s">
        <v>82</v>
      </c>
      <c r="B24" s="129">
        <v>2</v>
      </c>
      <c r="C24" s="128">
        <f>List6!$X$4</f>
        <v>0.27869318181818181</v>
      </c>
      <c r="D24" s="128">
        <f>List6!$X$5</f>
        <v>0.26704545454545453</v>
      </c>
      <c r="E24" s="119">
        <f>List6!$Y$12</f>
        <v>1</v>
      </c>
      <c r="F24" s="119">
        <f>List6!$V$25</f>
        <v>0.32386363636363635</v>
      </c>
      <c r="G24" s="120"/>
      <c r="I24" s="265" t="b">
        <f t="shared" si="0"/>
        <v>1</v>
      </c>
      <c r="J24" s="265" t="b">
        <f t="shared" si="1"/>
        <v>0</v>
      </c>
      <c r="M24" s="130" t="s">
        <v>171</v>
      </c>
      <c r="N24" s="129">
        <v>1</v>
      </c>
      <c r="O24" s="128">
        <f>List1!$W$4</f>
        <v>0.62238805970149258</v>
      </c>
      <c r="P24" s="128">
        <f>List1!$W$5</f>
        <v>0.69402985074626866</v>
      </c>
    </row>
    <row r="25" spans="1:16">
      <c r="A25" s="132" t="s">
        <v>82</v>
      </c>
      <c r="B25" s="135">
        <v>3</v>
      </c>
      <c r="C25" s="134">
        <f>List6!$Y$4</f>
        <v>0.75340909090909092</v>
      </c>
      <c r="D25" s="134">
        <f>List6!$Y$5</f>
        <v>0.85795454545454541</v>
      </c>
      <c r="E25" s="119">
        <f>List6!$Y$16</f>
        <v>0.73551468279001009</v>
      </c>
      <c r="F25" s="119">
        <f>List6!$W$25</f>
        <v>3.4090909090909088E-2</v>
      </c>
      <c r="G25" s="120"/>
      <c r="I25" s="265" t="b">
        <f t="shared" si="0"/>
        <v>1</v>
      </c>
      <c r="J25" s="265" t="b">
        <f t="shared" si="1"/>
        <v>1</v>
      </c>
      <c r="M25" s="163" t="s">
        <v>148</v>
      </c>
      <c r="N25" s="165">
        <v>3</v>
      </c>
      <c r="O25" s="162">
        <f>List10!$Y$4</f>
        <v>0.30283687943262411</v>
      </c>
      <c r="P25" s="162">
        <f>List10!$Y$5</f>
        <v>0.28368794326241137</v>
      </c>
    </row>
    <row r="26" spans="1:16">
      <c r="A26" s="150" t="s">
        <v>82</v>
      </c>
      <c r="B26" s="151">
        <v>4</v>
      </c>
      <c r="C26" s="148">
        <f>List6!$Z$4</f>
        <v>0.50767045454545456</v>
      </c>
      <c r="D26" s="148">
        <f>List6!$Z$5</f>
        <v>0.65909090909090906</v>
      </c>
      <c r="E26" s="121">
        <f>List6!$Y$20</f>
        <v>0.94879670920104053</v>
      </c>
      <c r="F26" s="121">
        <f>List6!$X$25</f>
        <v>0.17045454545454544</v>
      </c>
      <c r="G26" s="122"/>
      <c r="I26" s="265" t="b">
        <f t="shared" si="0"/>
        <v>1</v>
      </c>
      <c r="J26" s="265" t="b">
        <f t="shared" si="1"/>
        <v>1</v>
      </c>
      <c r="M26" s="160" t="s">
        <v>37</v>
      </c>
      <c r="N26" s="161">
        <v>4</v>
      </c>
      <c r="O26" s="162">
        <f>List4!$Z$4</f>
        <v>0.32727272727272727</v>
      </c>
      <c r="P26" s="162">
        <f>List4!$Z$5</f>
        <v>0.2937062937062937</v>
      </c>
    </row>
    <row r="27" spans="1:16">
      <c r="A27" s="126" t="s">
        <v>83</v>
      </c>
      <c r="B27" s="127">
        <v>1</v>
      </c>
      <c r="C27" s="128">
        <f>List7!$W$4</f>
        <v>0.30492610837438427</v>
      </c>
      <c r="D27" s="128">
        <f>List7!$W$5</f>
        <v>0.32019704433497537</v>
      </c>
      <c r="E27" s="117">
        <f>List7!$Y$8</f>
        <v>0.93927512010717573</v>
      </c>
      <c r="F27" s="117">
        <f>List7!$U$25</f>
        <v>0.27093596059113301</v>
      </c>
      <c r="G27" s="118">
        <f>List7!$U$27</f>
        <v>0.38973703962674727</v>
      </c>
      <c r="H27" s="265">
        <f>(C27+C28+C29+C30)/4</f>
        <v>0.32746305418719213</v>
      </c>
      <c r="I27" s="265" t="b">
        <f t="shared" si="0"/>
        <v>1</v>
      </c>
      <c r="J27" s="265" t="b">
        <f t="shared" si="1"/>
        <v>1</v>
      </c>
      <c r="M27" s="163" t="s">
        <v>83</v>
      </c>
      <c r="N27" s="164">
        <v>4</v>
      </c>
      <c r="O27" s="162">
        <f>List7!$Z$4</f>
        <v>0.36527093596059113</v>
      </c>
      <c r="P27" s="162">
        <f>List7!$Z$5</f>
        <v>0.29556650246305421</v>
      </c>
    </row>
    <row r="28" spans="1:16">
      <c r="A28" s="142" t="s">
        <v>83</v>
      </c>
      <c r="B28" s="143">
        <v>2</v>
      </c>
      <c r="C28" s="144">
        <f>List7!$X$4</f>
        <v>0.20270935960591135</v>
      </c>
      <c r="D28" s="144">
        <f>List7!$X$5</f>
        <v>9.8522167487684734E-2</v>
      </c>
      <c r="E28" s="119">
        <f>List7!$Y$12</f>
        <v>0.8042454829062986</v>
      </c>
      <c r="F28" s="119">
        <f>List7!$V$25</f>
        <v>0.23645320197044334</v>
      </c>
      <c r="G28" s="120"/>
      <c r="I28" s="265" t="b">
        <f t="shared" si="0"/>
        <v>1</v>
      </c>
      <c r="J28" s="265" t="b">
        <f t="shared" si="1"/>
        <v>1</v>
      </c>
      <c r="M28" s="160" t="s">
        <v>131</v>
      </c>
      <c r="N28" s="161">
        <v>2</v>
      </c>
      <c r="O28" s="162">
        <f>List9!$X$4</f>
        <v>0.37232704402515726</v>
      </c>
      <c r="P28" s="162">
        <f>List9!$X$5</f>
        <v>0.38364779874213839</v>
      </c>
    </row>
    <row r="29" spans="1:16">
      <c r="A29" s="146" t="s">
        <v>83</v>
      </c>
      <c r="B29" s="149">
        <v>3</v>
      </c>
      <c r="C29" s="148">
        <f>List7!$Y$4</f>
        <v>0.43694581280788175</v>
      </c>
      <c r="D29" s="148">
        <f>List7!$Y$5</f>
        <v>0.49261083743842365</v>
      </c>
      <c r="E29" s="119">
        <f>List7!$Y$16</f>
        <v>0.78662832131876892</v>
      </c>
      <c r="F29" s="119">
        <f>List7!$W$25</f>
        <v>0.2019704433497537</v>
      </c>
      <c r="G29" s="120"/>
      <c r="I29" s="265" t="b">
        <f t="shared" si="0"/>
        <v>1</v>
      </c>
      <c r="J29" s="265" t="b">
        <f t="shared" si="1"/>
        <v>1</v>
      </c>
      <c r="M29" s="160" t="s">
        <v>82</v>
      </c>
      <c r="N29" s="165">
        <v>1</v>
      </c>
      <c r="O29" s="162">
        <f>List6!$W$4</f>
        <v>0.46903409090909093</v>
      </c>
      <c r="P29" s="162">
        <f>List6!$W$5</f>
        <v>0.53977272727272729</v>
      </c>
    </row>
    <row r="30" spans="1:16">
      <c r="A30" s="160" t="s">
        <v>83</v>
      </c>
      <c r="B30" s="161">
        <v>4</v>
      </c>
      <c r="C30" s="162">
        <f>List7!$Z$4</f>
        <v>0.36527093596059113</v>
      </c>
      <c r="D30" s="162">
        <f>List7!$Z$5</f>
        <v>0.29556650246305421</v>
      </c>
      <c r="E30" s="121">
        <f>List7!$Y$20</f>
        <v>0.77874984923265611</v>
      </c>
      <c r="F30" s="121">
        <f>List7!$X$25</f>
        <v>0.13300492610837439</v>
      </c>
      <c r="G30" s="122"/>
      <c r="I30" s="265" t="b">
        <f t="shared" si="0"/>
        <v>1</v>
      </c>
      <c r="J30" s="265" t="b">
        <f t="shared" si="1"/>
        <v>1</v>
      </c>
      <c r="M30" s="163" t="s">
        <v>222</v>
      </c>
      <c r="N30" s="165">
        <v>4</v>
      </c>
      <c r="O30" s="162">
        <f>List3!$Z$4</f>
        <v>0.60217391304347823</v>
      </c>
      <c r="P30" s="162">
        <f>List3!$Z$5</f>
        <v>0.64347826086956517</v>
      </c>
    </row>
    <row r="31" spans="1:16">
      <c r="A31" s="126" t="s">
        <v>130</v>
      </c>
      <c r="B31" s="127">
        <v>1</v>
      </c>
      <c r="C31" s="128">
        <f>List8!$W$4</f>
        <v>0.43033707865168536</v>
      </c>
      <c r="D31" s="128">
        <f>List8!$W$5</f>
        <v>0.4438202247191011</v>
      </c>
      <c r="E31" s="117">
        <f>List8!$Y$8</f>
        <v>0.96122968391149566</v>
      </c>
      <c r="F31" s="117">
        <f>List8!$U$25</f>
        <v>0.33146067415730335</v>
      </c>
      <c r="G31" s="118">
        <f>List8!$U$27</f>
        <v>0.43773232317977867</v>
      </c>
      <c r="H31" s="265">
        <f>(C31+C32+C33+C34)/4</f>
        <v>0.34213284771154701</v>
      </c>
      <c r="I31" s="265" t="b">
        <f t="shared" si="0"/>
        <v>1</v>
      </c>
      <c r="J31" s="265" t="b">
        <f t="shared" si="1"/>
        <v>0</v>
      </c>
      <c r="M31" s="146" t="s">
        <v>83</v>
      </c>
      <c r="N31" s="147">
        <v>3</v>
      </c>
      <c r="O31" s="148">
        <f>List7!$Y$4</f>
        <v>0.43694581280788175</v>
      </c>
      <c r="P31" s="148">
        <f>List7!$Y$5</f>
        <v>0.49261083743842365</v>
      </c>
    </row>
    <row r="32" spans="1:16">
      <c r="A32" s="156" t="s">
        <v>130</v>
      </c>
      <c r="B32" s="159">
        <v>2</v>
      </c>
      <c r="C32" s="158">
        <f>List8!$X$4</f>
        <v>0.17106741573033707</v>
      </c>
      <c r="D32" s="158">
        <f>List8!$X$5</f>
        <v>0.16292134831460675</v>
      </c>
      <c r="E32" s="119">
        <f>List8!$Y$12</f>
        <v>0.94193938562056256</v>
      </c>
      <c r="F32" s="119">
        <f>List8!$V$25</f>
        <v>0.6179775280898876</v>
      </c>
      <c r="G32" s="120"/>
      <c r="I32" s="265" t="b">
        <f t="shared" si="0"/>
        <v>0</v>
      </c>
      <c r="J32" s="265" t="b">
        <f t="shared" si="1"/>
        <v>0</v>
      </c>
      <c r="M32" s="150" t="s">
        <v>130</v>
      </c>
      <c r="N32" s="149">
        <v>4</v>
      </c>
      <c r="O32" s="148">
        <f>List8!$Z$4</f>
        <v>0.46853932584269664</v>
      </c>
      <c r="P32" s="148">
        <f>List8!$Z$5</f>
        <v>0.5449438202247191</v>
      </c>
    </row>
    <row r="33" spans="1:16">
      <c r="A33" s="140" t="s">
        <v>130</v>
      </c>
      <c r="B33" s="137">
        <v>3</v>
      </c>
      <c r="C33" s="138">
        <f>List8!$Y$4</f>
        <v>0.29858757062146896</v>
      </c>
      <c r="D33" s="138">
        <f>List8!$Y$5</f>
        <v>0.34269662921348315</v>
      </c>
      <c r="E33" s="119">
        <f>List8!$Y$16</f>
        <v>0.91385633132717026</v>
      </c>
      <c r="F33" s="119">
        <f>List8!$W$25</f>
        <v>0.4606741573033708</v>
      </c>
      <c r="G33" s="120"/>
      <c r="I33" s="265" t="b">
        <f t="shared" si="0"/>
        <v>1</v>
      </c>
      <c r="J33" s="265" t="b">
        <f t="shared" si="1"/>
        <v>0</v>
      </c>
      <c r="M33" s="146" t="s">
        <v>82</v>
      </c>
      <c r="N33" s="149">
        <v>4</v>
      </c>
      <c r="O33" s="148">
        <f>List6!$Z$4</f>
        <v>0.50767045454545456</v>
      </c>
      <c r="P33" s="148">
        <f>List6!$Z$5</f>
        <v>0.65909090909090906</v>
      </c>
    </row>
    <row r="34" spans="1:16">
      <c r="A34" s="150" t="s">
        <v>130</v>
      </c>
      <c r="B34" s="151">
        <v>4</v>
      </c>
      <c r="C34" s="148">
        <f>List8!$Z$4</f>
        <v>0.46853932584269664</v>
      </c>
      <c r="D34" s="148">
        <f>List8!$Z$5</f>
        <v>0.5449438202247191</v>
      </c>
      <c r="E34" s="121">
        <f>List8!$Y$20</f>
        <v>0.84851635103081124</v>
      </c>
      <c r="F34" s="121">
        <f>List8!$X$25</f>
        <v>7.8651685393258425E-2</v>
      </c>
      <c r="G34" s="122"/>
      <c r="I34" s="265" t="b">
        <f t="shared" si="0"/>
        <v>1</v>
      </c>
      <c r="J34" s="265" t="b">
        <f t="shared" si="1"/>
        <v>1</v>
      </c>
      <c r="M34" s="150" t="s">
        <v>210</v>
      </c>
      <c r="N34" s="151">
        <v>1</v>
      </c>
      <c r="O34" s="148">
        <f>List2!$W$4</f>
        <v>0.51023622047244088</v>
      </c>
      <c r="P34" s="148">
        <f>List2!$W$5</f>
        <v>0.56692913385826771</v>
      </c>
    </row>
    <row r="35" spans="1:16">
      <c r="A35" s="132" t="s">
        <v>131</v>
      </c>
      <c r="B35" s="133">
        <v>1</v>
      </c>
      <c r="C35" s="134">
        <f>List9!$W$4</f>
        <v>0.47924528301886793</v>
      </c>
      <c r="D35" s="134">
        <f>List9!$W$5</f>
        <v>0.47169811320754718</v>
      </c>
      <c r="E35" s="117">
        <f>List9!$Y$8</f>
        <v>0.90168102095688374</v>
      </c>
      <c r="F35" s="117">
        <f>List9!$U$25</f>
        <v>0.26415094339622641</v>
      </c>
      <c r="G35" s="118">
        <f>List9!$U$27</f>
        <v>0.44704330726386354</v>
      </c>
      <c r="H35" s="265">
        <f>(C35+C36+C37+C38)/4</f>
        <v>0.37602201257861639</v>
      </c>
      <c r="I35" s="265" t="b">
        <f t="shared" si="0"/>
        <v>1</v>
      </c>
      <c r="J35" s="265" t="b">
        <f t="shared" si="1"/>
        <v>1</v>
      </c>
      <c r="M35" s="146" t="s">
        <v>47</v>
      </c>
      <c r="N35" s="147">
        <v>3</v>
      </c>
      <c r="O35" s="148">
        <f>List5!$Y$4</f>
        <v>0.51433333333333331</v>
      </c>
      <c r="P35" s="148">
        <f>List5!$Y$5</f>
        <v>0.6</v>
      </c>
    </row>
    <row r="36" spans="1:16">
      <c r="A36" s="160" t="s">
        <v>131</v>
      </c>
      <c r="B36" s="165">
        <v>2</v>
      </c>
      <c r="C36" s="162">
        <f>List9!$X$4</f>
        <v>0.37232704402515726</v>
      </c>
      <c r="D36" s="162">
        <f>List9!$X$5</f>
        <v>0.38364779874213839</v>
      </c>
      <c r="E36" s="119">
        <f>List9!$Y$12</f>
        <v>0.96989550580061112</v>
      </c>
      <c r="F36" s="119">
        <f>List9!$V$25</f>
        <v>0.20754716981132076</v>
      </c>
      <c r="G36" s="120"/>
      <c r="I36" s="265" t="b">
        <f t="shared" si="0"/>
        <v>1</v>
      </c>
      <c r="J36" s="265" t="b">
        <f t="shared" si="1"/>
        <v>1</v>
      </c>
      <c r="M36" s="155" t="s">
        <v>643</v>
      </c>
      <c r="N36" s="153">
        <v>3</v>
      </c>
      <c r="O36" s="154">
        <f>List11!$Y$3</f>
        <v>0.37677419354838709</v>
      </c>
      <c r="P36" s="154">
        <f>List11!$Y$4</f>
        <v>0.3776223776223776</v>
      </c>
    </row>
    <row r="37" spans="1:16">
      <c r="A37" s="152" t="s">
        <v>131</v>
      </c>
      <c r="B37" s="153">
        <v>3</v>
      </c>
      <c r="C37" s="154">
        <f>List9!$Y$4</f>
        <v>0.49182389937106918</v>
      </c>
      <c r="D37" s="154">
        <f>List9!$Y$5</f>
        <v>0.45283018867924529</v>
      </c>
      <c r="E37" s="119">
        <f>List9!$Y$16</f>
        <v>0.88882554330438224</v>
      </c>
      <c r="F37" s="119">
        <f>List9!$W$25</f>
        <v>0.19496855345911951</v>
      </c>
      <c r="G37" s="120"/>
      <c r="I37" s="265" t="b">
        <f t="shared" si="0"/>
        <v>1</v>
      </c>
      <c r="J37" s="265" t="b">
        <f t="shared" si="1"/>
        <v>1</v>
      </c>
      <c r="M37" s="152" t="s">
        <v>37</v>
      </c>
      <c r="N37" s="153">
        <v>3</v>
      </c>
      <c r="O37" s="154">
        <f>List4!$Y$4</f>
        <v>0.42657342657342656</v>
      </c>
      <c r="P37" s="154">
        <f>List4!$Y$5</f>
        <v>0.53846153846153844</v>
      </c>
    </row>
    <row r="38" spans="1:16">
      <c r="A38" s="136" t="s">
        <v>131</v>
      </c>
      <c r="B38" s="139">
        <v>4</v>
      </c>
      <c r="C38" s="138">
        <f>List9!$Z$4</f>
        <v>0.16069182389937106</v>
      </c>
      <c r="D38" s="138">
        <f>List9!$Z$5</f>
        <v>8.8050314465408799E-2</v>
      </c>
      <c r="E38" s="121">
        <f>List9!$Y$20</f>
        <v>1</v>
      </c>
      <c r="F38" s="121">
        <f>List9!$X$25</f>
        <v>0.50943396226415094</v>
      </c>
      <c r="G38" s="122"/>
      <c r="I38" s="265" t="b">
        <f t="shared" si="0"/>
        <v>0</v>
      </c>
      <c r="J38" s="265" t="b">
        <f t="shared" si="1"/>
        <v>0</v>
      </c>
      <c r="M38" s="155" t="s">
        <v>210</v>
      </c>
      <c r="N38" s="176">
        <v>3</v>
      </c>
      <c r="O38" s="154">
        <f>List2!$Y$4</f>
        <v>0.48110236220472447</v>
      </c>
      <c r="P38" s="154">
        <f>List2!$Y$5</f>
        <v>0.50393700787401574</v>
      </c>
    </row>
    <row r="39" spans="1:16">
      <c r="A39" s="140" t="s">
        <v>148</v>
      </c>
      <c r="B39" s="141">
        <v>1</v>
      </c>
      <c r="C39" s="138">
        <f>List10!$W$4</f>
        <v>0.40212765957446805</v>
      </c>
      <c r="D39" s="138">
        <f>List10!$W$5</f>
        <v>0.41134751773049644</v>
      </c>
      <c r="E39" s="117">
        <f>List10!$Y$8</f>
        <v>0.88203157329894344</v>
      </c>
      <c r="F39" s="117">
        <f>List10!$U$25</f>
        <v>0.2978723404255319</v>
      </c>
      <c r="G39" s="118">
        <f>List10!$U$27</f>
        <v>0.41061913986747334</v>
      </c>
      <c r="H39" s="265">
        <f>(C39+C40+C41+C42)/4</f>
        <v>0.43847517730496455</v>
      </c>
      <c r="I39" s="265" t="b">
        <f t="shared" si="0"/>
        <v>1</v>
      </c>
      <c r="J39" s="265" t="b">
        <f t="shared" si="1"/>
        <v>1</v>
      </c>
      <c r="M39" s="152" t="s">
        <v>131</v>
      </c>
      <c r="N39" s="172">
        <v>3</v>
      </c>
      <c r="O39" s="154">
        <f>List9!$Y$4</f>
        <v>0.49182389937106918</v>
      </c>
      <c r="P39" s="154">
        <f>List9!$Y$5</f>
        <v>0.45283018867924529</v>
      </c>
    </row>
    <row r="40" spans="1:16">
      <c r="A40" s="155" t="s">
        <v>148</v>
      </c>
      <c r="B40" s="153">
        <v>2</v>
      </c>
      <c r="C40" s="154">
        <f>List10!$X$4</f>
        <v>0.6060283687943262</v>
      </c>
      <c r="D40" s="154">
        <f>List10!$X$5</f>
        <v>0.63829787234042556</v>
      </c>
      <c r="E40" s="119">
        <f>List10!$Y$12</f>
        <v>0.8364239936513429</v>
      </c>
      <c r="F40" s="119">
        <f>List10!$V$25</f>
        <v>0.21276595744680851</v>
      </c>
      <c r="G40" s="120"/>
      <c r="I40" s="265" t="b">
        <f t="shared" si="0"/>
        <v>1</v>
      </c>
      <c r="J40" s="265" t="b">
        <f t="shared" si="1"/>
        <v>1</v>
      </c>
      <c r="M40" s="155" t="s">
        <v>171</v>
      </c>
      <c r="N40" s="153">
        <v>3</v>
      </c>
      <c r="O40" s="154">
        <f>List1!$Y$4</f>
        <v>0.56679104477611941</v>
      </c>
      <c r="P40" s="154">
        <f>List1!$Y$5</f>
        <v>0.70149253731343286</v>
      </c>
    </row>
    <row r="41" spans="1:16">
      <c r="A41" s="163" t="s">
        <v>148</v>
      </c>
      <c r="B41" s="165">
        <v>3</v>
      </c>
      <c r="C41" s="162">
        <f>List10!$Y$4</f>
        <v>0.30283687943262411</v>
      </c>
      <c r="D41" s="162">
        <f>List10!$Y$5</f>
        <v>0.28368794326241137</v>
      </c>
      <c r="E41" s="119">
        <f>List10!$Y$16</f>
        <v>0.86291402083538904</v>
      </c>
      <c r="F41" s="119">
        <f>List10!$W$25</f>
        <v>0.34042553191489361</v>
      </c>
      <c r="G41" s="120"/>
      <c r="I41" s="265" t="b">
        <f t="shared" si="0"/>
        <v>1</v>
      </c>
      <c r="J41" s="265" t="b">
        <f t="shared" si="1"/>
        <v>0</v>
      </c>
      <c r="M41" s="152" t="s">
        <v>148</v>
      </c>
      <c r="N41" s="153">
        <v>2</v>
      </c>
      <c r="O41" s="154">
        <f>List10!$X$4</f>
        <v>0.6060283687943262</v>
      </c>
      <c r="P41" s="154">
        <f>List10!$X$5</f>
        <v>0.63829787234042556</v>
      </c>
    </row>
    <row r="42" spans="1:16">
      <c r="A42" s="130" t="s">
        <v>148</v>
      </c>
      <c r="B42" s="131">
        <v>4</v>
      </c>
      <c r="C42" s="128">
        <f>List10!$Z$4</f>
        <v>0.44290780141843972</v>
      </c>
      <c r="D42" s="128">
        <f>List10!$Z$5</f>
        <v>0.48936170212765956</v>
      </c>
      <c r="E42" s="121">
        <f>List10!$Y$20</f>
        <v>0.88304812830932611</v>
      </c>
      <c r="F42" s="121">
        <f>List10!$X$25</f>
        <v>0.31914893617021278</v>
      </c>
      <c r="G42" s="122"/>
      <c r="I42" s="265" t="b">
        <f t="shared" si="0"/>
        <v>1</v>
      </c>
      <c r="J42" s="265" t="b">
        <f t="shared" si="1"/>
        <v>0</v>
      </c>
      <c r="M42" s="155" t="s">
        <v>999</v>
      </c>
      <c r="N42" s="176">
        <v>3</v>
      </c>
      <c r="O42" s="154">
        <f>List12!$Y$4</f>
        <v>0.64397905759162311</v>
      </c>
      <c r="P42" s="154">
        <f>List12!$Y$5</f>
        <v>0.79581151832460728</v>
      </c>
    </row>
    <row r="43" spans="1:16">
      <c r="A43" s="152" t="s">
        <v>999</v>
      </c>
      <c r="B43" s="153">
        <v>3</v>
      </c>
      <c r="C43" s="154">
        <f>List12!$Y$4</f>
        <v>0.64397905759162311</v>
      </c>
      <c r="D43" s="154">
        <f>List12!$Y$5</f>
        <v>0.79581151832460728</v>
      </c>
      <c r="E43" s="119">
        <f>List12!$Y$16</f>
        <v>0.95716119869548921</v>
      </c>
      <c r="F43" s="119">
        <f>List12!$W$25</f>
        <v>0.32124352331606215</v>
      </c>
      <c r="G43" s="120">
        <f>List12!$T$27</f>
        <v>0.38524509242354732</v>
      </c>
      <c r="H43">
        <v>0.4708</v>
      </c>
      <c r="I43" s="265" t="b">
        <f t="shared" si="0"/>
        <v>1</v>
      </c>
      <c r="J43" s="265" t="b">
        <f t="shared" si="1"/>
        <v>0</v>
      </c>
      <c r="M43" s="132" t="s">
        <v>37</v>
      </c>
      <c r="N43" s="135">
        <v>1</v>
      </c>
      <c r="O43" s="134">
        <f>List4!$W$4</f>
        <v>0.42465034965034965</v>
      </c>
      <c r="P43" s="134">
        <f>List4!$W$5</f>
        <v>0.43356643356643354</v>
      </c>
    </row>
    <row r="44" spans="1:16">
      <c r="A44" s="132" t="s">
        <v>643</v>
      </c>
      <c r="B44" s="133">
        <v>1</v>
      </c>
      <c r="C44" s="134">
        <f>List11!$W$3</f>
        <v>0.68419354838709678</v>
      </c>
      <c r="D44" s="134">
        <f>List11!$W$4</f>
        <v>0.74125874125874125</v>
      </c>
      <c r="E44" s="117">
        <f>List11!$X$7</f>
        <v>0.76105621348624186</v>
      </c>
      <c r="F44" s="117">
        <f>List11!$T$25</f>
        <v>1.2903225806451613E-2</v>
      </c>
      <c r="G44" s="118">
        <f>List11!$T$27</f>
        <v>0.35041146828160563</v>
      </c>
      <c r="H44" s="265">
        <f>(C44+C45+C46+C47)/4</f>
        <v>0.49008850020946793</v>
      </c>
      <c r="I44" s="265" t="b">
        <f t="shared" si="0"/>
        <v>1</v>
      </c>
      <c r="J44" s="265" t="b">
        <f t="shared" si="1"/>
        <v>1</v>
      </c>
      <c r="M44" s="132" t="s">
        <v>222</v>
      </c>
      <c r="N44" s="133">
        <v>1</v>
      </c>
      <c r="O44" s="134">
        <f>List3!$W$4</f>
        <v>0.44217391304347825</v>
      </c>
      <c r="P44" s="134">
        <f>List3!$W$5</f>
        <v>0.41739130434782606</v>
      </c>
    </row>
    <row r="45" spans="1:16">
      <c r="A45" s="156" t="s">
        <v>643</v>
      </c>
      <c r="B45" s="159">
        <v>2</v>
      </c>
      <c r="C45" s="158">
        <f>List11!$X$3</f>
        <v>0.39451612903225808</v>
      </c>
      <c r="D45" s="158">
        <f>List11!$X$4</f>
        <v>0.45454545454545453</v>
      </c>
      <c r="E45" s="119">
        <f>List11!$X$11</f>
        <v>0.92145384462834856</v>
      </c>
      <c r="F45" s="117">
        <f>List11!$U$25</f>
        <v>0.19354838709677419</v>
      </c>
      <c r="G45" s="120"/>
      <c r="I45" s="265" t="b">
        <f t="shared" si="0"/>
        <v>1</v>
      </c>
      <c r="J45" s="265" t="b">
        <f t="shared" si="1"/>
        <v>1</v>
      </c>
      <c r="M45" s="168" t="s">
        <v>131</v>
      </c>
      <c r="N45" s="135">
        <v>1</v>
      </c>
      <c r="O45" s="134">
        <f>List9!$W$4</f>
        <v>0.47924528301886793</v>
      </c>
      <c r="P45" s="134">
        <f>List9!$W$5</f>
        <v>0.47169811320754718</v>
      </c>
    </row>
    <row r="46" spans="1:16">
      <c r="A46" s="152" t="s">
        <v>643</v>
      </c>
      <c r="B46" s="153">
        <v>3</v>
      </c>
      <c r="C46" s="154">
        <f>List11!$Y$3</f>
        <v>0.37677419354838709</v>
      </c>
      <c r="D46" s="154">
        <f>List11!$Y$4</f>
        <v>0.3776223776223776</v>
      </c>
      <c r="E46" s="119">
        <f>List11!$X$15</f>
        <v>0.93916522416314507</v>
      </c>
      <c r="F46" s="117">
        <f>List11!$V$25</f>
        <v>0.16129032258064516</v>
      </c>
      <c r="G46" s="120"/>
      <c r="I46" s="265" t="b">
        <f t="shared" si="0"/>
        <v>1</v>
      </c>
      <c r="J46" s="265" t="b">
        <f t="shared" si="1"/>
        <v>1</v>
      </c>
      <c r="M46" s="132" t="s">
        <v>643</v>
      </c>
      <c r="N46" s="135">
        <v>1</v>
      </c>
      <c r="O46" s="134">
        <f>List11!$W$3</f>
        <v>0.68419354838709678</v>
      </c>
      <c r="P46" s="134">
        <f>List11!$W$4</f>
        <v>0.74125874125874125</v>
      </c>
    </row>
    <row r="47" spans="1:16">
      <c r="A47" s="166" t="s">
        <v>643</v>
      </c>
      <c r="B47" s="139">
        <v>4</v>
      </c>
      <c r="C47" s="167">
        <f>List11!$Z$3</f>
        <v>0.50487012987012991</v>
      </c>
      <c r="D47" s="167">
        <f>List11!$Z$4</f>
        <v>0.54545454545454541</v>
      </c>
      <c r="E47" s="121">
        <f>List11!$X$15</f>
        <v>0.93916522416314507</v>
      </c>
      <c r="F47" s="117">
        <f>List11!$W$25</f>
        <v>0.20645161290322581</v>
      </c>
      <c r="G47" s="122"/>
      <c r="I47" s="265" t="b">
        <f t="shared" si="0"/>
        <v>1</v>
      </c>
      <c r="J47" s="265" t="b">
        <f t="shared" si="1"/>
        <v>1</v>
      </c>
      <c r="M47" s="169" t="s">
        <v>82</v>
      </c>
      <c r="N47" s="173">
        <v>3</v>
      </c>
      <c r="O47" s="175">
        <f>List6!$Y$4</f>
        <v>0.75340909090909092</v>
      </c>
      <c r="P47" s="175">
        <f>List6!$Y$5</f>
        <v>0.85795454545454541</v>
      </c>
    </row>
  </sheetData>
  <sortState xmlns:xlrd2="http://schemas.microsoft.com/office/spreadsheetml/2017/richdata2" ref="M37:P47">
    <sortCondition sortBy="cellColor" ref="M36:M47" dxfId="0"/>
  </sortState>
  <phoneticPr fontId="34" type="noConversion"/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F0A0-9F0A-481B-893E-4B8688CB7A94}">
  <dimension ref="A1:P18"/>
  <sheetViews>
    <sheetView workbookViewId="0">
      <selection activeCell="Q6" sqref="Q6"/>
    </sheetView>
  </sheetViews>
  <sheetFormatPr defaultRowHeight="15"/>
  <sheetData>
    <row r="1" spans="1:16">
      <c r="A1" s="265" t="s">
        <v>1097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>
      <c r="A2" s="265"/>
      <c r="B2" s="123">
        <v>1</v>
      </c>
      <c r="C2" s="123">
        <v>5</v>
      </c>
      <c r="D2" s="123">
        <v>6</v>
      </c>
      <c r="E2" s="123">
        <v>7</v>
      </c>
      <c r="F2" s="123" t="s">
        <v>1098</v>
      </c>
      <c r="G2" s="123" t="s">
        <v>1098</v>
      </c>
      <c r="H2" s="123">
        <v>8</v>
      </c>
      <c r="I2" s="123" t="s">
        <v>1098</v>
      </c>
      <c r="J2" s="123">
        <v>2</v>
      </c>
      <c r="K2" s="123">
        <v>4</v>
      </c>
      <c r="L2" s="123">
        <v>3</v>
      </c>
      <c r="M2" s="123" t="s">
        <v>1098</v>
      </c>
      <c r="N2" s="123">
        <v>9</v>
      </c>
      <c r="O2" s="123"/>
      <c r="P2" s="265"/>
    </row>
    <row r="3" spans="1:16">
      <c r="A3" s="265"/>
      <c r="B3" s="265" t="s">
        <v>38</v>
      </c>
      <c r="C3" s="265" t="s">
        <v>405</v>
      </c>
      <c r="D3" s="265" t="s">
        <v>1099</v>
      </c>
      <c r="E3" s="265" t="s">
        <v>1100</v>
      </c>
      <c r="F3" s="265" t="s">
        <v>1101</v>
      </c>
      <c r="G3" s="265" t="s">
        <v>1102</v>
      </c>
      <c r="H3" s="265" t="s">
        <v>1103</v>
      </c>
      <c r="I3" s="265" t="s">
        <v>1104</v>
      </c>
      <c r="J3" s="265" t="s">
        <v>1105</v>
      </c>
      <c r="K3" s="265" t="s">
        <v>1106</v>
      </c>
      <c r="L3" s="265" t="s">
        <v>1107</v>
      </c>
      <c r="M3" s="265" t="s">
        <v>1108</v>
      </c>
      <c r="N3" s="265" t="s">
        <v>1109</v>
      </c>
      <c r="O3" s="265" t="s">
        <v>1110</v>
      </c>
      <c r="P3" s="265"/>
    </row>
    <row r="4" spans="1:16">
      <c r="A4" s="265">
        <v>51</v>
      </c>
      <c r="B4" s="180"/>
      <c r="C4" s="110"/>
      <c r="D4" s="110"/>
      <c r="E4" s="180"/>
      <c r="F4" s="180"/>
      <c r="G4" s="180"/>
      <c r="H4" s="288"/>
      <c r="I4" s="180"/>
      <c r="J4" s="110"/>
      <c r="K4" s="110"/>
      <c r="L4" s="110"/>
      <c r="M4" s="180"/>
      <c r="N4" s="180"/>
      <c r="O4" s="180"/>
      <c r="P4" s="265">
        <v>2010</v>
      </c>
    </row>
    <row r="5" spans="1:16">
      <c r="A5" s="265">
        <v>52</v>
      </c>
      <c r="B5" s="180"/>
      <c r="C5" s="110"/>
      <c r="D5" s="110"/>
      <c r="E5" s="180"/>
      <c r="F5" s="180"/>
      <c r="G5" s="180"/>
      <c r="H5" s="288"/>
      <c r="I5" s="180"/>
      <c r="J5" s="110"/>
      <c r="K5" s="110"/>
      <c r="L5" s="110"/>
      <c r="M5" s="180"/>
      <c r="N5" s="180"/>
      <c r="O5" s="180"/>
      <c r="P5" s="265">
        <v>2011</v>
      </c>
    </row>
    <row r="6" spans="1:16">
      <c r="A6" s="265">
        <v>53</v>
      </c>
      <c r="B6" s="180"/>
      <c r="C6" s="110"/>
      <c r="D6" s="110"/>
      <c r="E6" s="180"/>
      <c r="F6" s="180"/>
      <c r="G6" s="180"/>
      <c r="H6" s="288"/>
      <c r="I6" s="180"/>
      <c r="J6" s="110"/>
      <c r="K6" s="110"/>
      <c r="L6" s="110"/>
      <c r="M6" s="180"/>
      <c r="N6" s="180"/>
      <c r="O6" s="180"/>
      <c r="P6" s="265">
        <v>2012</v>
      </c>
    </row>
    <row r="7" spans="1:16">
      <c r="A7" s="265">
        <v>54</v>
      </c>
      <c r="B7" s="110"/>
      <c r="C7" s="110"/>
      <c r="D7" s="180"/>
      <c r="E7" s="180"/>
      <c r="F7" s="180"/>
      <c r="G7" s="180"/>
      <c r="H7" s="288"/>
      <c r="I7" s="180"/>
      <c r="J7" s="110"/>
      <c r="K7" s="110"/>
      <c r="L7" s="110"/>
      <c r="M7" s="180"/>
      <c r="N7" s="180"/>
      <c r="O7" s="180"/>
      <c r="P7" s="265">
        <v>2013</v>
      </c>
    </row>
    <row r="8" spans="1:16">
      <c r="A8" s="265">
        <v>55</v>
      </c>
      <c r="B8" s="110"/>
      <c r="C8" s="110"/>
      <c r="D8" s="110"/>
      <c r="E8" s="180"/>
      <c r="F8" s="180"/>
      <c r="G8" s="180"/>
      <c r="H8" s="288"/>
      <c r="I8" s="180"/>
      <c r="J8" s="110"/>
      <c r="K8" s="289"/>
      <c r="L8" s="110"/>
      <c r="M8" s="180"/>
      <c r="N8" s="180"/>
      <c r="O8" s="180"/>
      <c r="P8" s="265">
        <v>2014</v>
      </c>
    </row>
    <row r="9" spans="1:16">
      <c r="A9" s="265">
        <v>56</v>
      </c>
      <c r="B9" s="110"/>
      <c r="C9" s="110"/>
      <c r="D9" s="110"/>
      <c r="E9" s="110"/>
      <c r="F9" s="180"/>
      <c r="G9" s="180"/>
      <c r="H9" s="288"/>
      <c r="I9" s="180"/>
      <c r="J9" s="110"/>
      <c r="K9" s="110"/>
      <c r="L9" s="110"/>
      <c r="M9" s="180"/>
      <c r="N9" s="180"/>
      <c r="O9" s="110"/>
      <c r="P9" s="265">
        <v>2015</v>
      </c>
    </row>
    <row r="10" spans="1:16">
      <c r="A10" s="265">
        <v>57</v>
      </c>
      <c r="B10" s="110"/>
      <c r="C10" s="288"/>
      <c r="D10" s="110"/>
      <c r="E10" s="110"/>
      <c r="F10" s="180"/>
      <c r="G10" s="180"/>
      <c r="H10" s="288"/>
      <c r="I10" s="180"/>
      <c r="J10" s="110"/>
      <c r="K10" s="110"/>
      <c r="L10" s="289"/>
      <c r="M10" s="180"/>
      <c r="N10" s="180"/>
      <c r="O10" s="110"/>
      <c r="P10" s="265">
        <v>2016</v>
      </c>
    </row>
    <row r="11" spans="1:16">
      <c r="A11" s="265">
        <v>58</v>
      </c>
      <c r="B11" s="110"/>
      <c r="C11" s="288"/>
      <c r="D11" s="110"/>
      <c r="E11" s="110"/>
      <c r="F11" s="180"/>
      <c r="G11" s="180"/>
      <c r="H11" s="288"/>
      <c r="I11" s="180"/>
      <c r="J11" s="110"/>
      <c r="K11" s="110"/>
      <c r="L11" s="110"/>
      <c r="M11" s="180"/>
      <c r="N11" s="180"/>
      <c r="O11" s="110"/>
      <c r="P11" s="265">
        <v>2017</v>
      </c>
    </row>
    <row r="12" spans="1:16">
      <c r="A12" s="265">
        <v>59</v>
      </c>
      <c r="B12" s="110"/>
      <c r="C12" s="288"/>
      <c r="D12" s="180"/>
      <c r="E12" s="110"/>
      <c r="F12" s="180"/>
      <c r="G12" s="180"/>
      <c r="H12" s="288"/>
      <c r="I12" s="180"/>
      <c r="J12" s="110"/>
      <c r="K12" s="110"/>
      <c r="L12" s="110"/>
      <c r="M12" s="180"/>
      <c r="N12" s="110"/>
      <c r="O12" s="110"/>
      <c r="P12" s="265">
        <v>2018</v>
      </c>
    </row>
    <row r="13" spans="1:16">
      <c r="A13" s="265">
        <v>60</v>
      </c>
      <c r="B13" s="110"/>
      <c r="C13" s="288"/>
      <c r="D13" s="180"/>
      <c r="E13" s="110"/>
      <c r="F13" s="180"/>
      <c r="G13" s="180"/>
      <c r="H13" s="288"/>
      <c r="I13" s="180"/>
      <c r="J13" s="110"/>
      <c r="K13" s="110"/>
      <c r="L13" s="110"/>
      <c r="M13" s="180"/>
      <c r="N13" s="110"/>
      <c r="O13" s="110"/>
      <c r="P13" s="265">
        <v>2019</v>
      </c>
    </row>
    <row r="14" spans="1:16">
      <c r="A14" s="265">
        <v>61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265"/>
    </row>
    <row r="15" spans="1:16">
      <c r="A15" s="265">
        <v>62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265"/>
    </row>
    <row r="16" spans="1:16">
      <c r="A16" s="265"/>
      <c r="B16" s="290" t="s">
        <v>1111</v>
      </c>
      <c r="C16" s="290" t="s">
        <v>1112</v>
      </c>
      <c r="D16" s="290" t="s">
        <v>1113</v>
      </c>
      <c r="E16" s="290" t="s">
        <v>1114</v>
      </c>
      <c r="F16" s="290" t="s">
        <v>1115</v>
      </c>
      <c r="G16" s="265"/>
      <c r="H16" s="290" t="s">
        <v>1116</v>
      </c>
      <c r="I16" s="265"/>
      <c r="J16" s="290" t="s">
        <v>1117</v>
      </c>
      <c r="K16" s="290" t="s">
        <v>1118</v>
      </c>
      <c r="L16" s="290" t="s">
        <v>1119</v>
      </c>
      <c r="M16" s="265"/>
      <c r="N16" s="290" t="s">
        <v>1120</v>
      </c>
      <c r="O16" s="290" t="s">
        <v>1121</v>
      </c>
      <c r="P16" s="265" t="s">
        <v>1122</v>
      </c>
    </row>
    <row r="17" spans="1:16">
      <c r="A17" s="265"/>
      <c r="B17" s="265"/>
      <c r="C17" s="265"/>
      <c r="D17" s="265" t="s">
        <v>1123</v>
      </c>
      <c r="E17" s="265" t="s">
        <v>1124</v>
      </c>
      <c r="F17" s="265"/>
      <c r="G17" s="265"/>
      <c r="H17" s="265"/>
      <c r="I17" s="265"/>
      <c r="J17" s="265"/>
      <c r="K17" s="265" t="s">
        <v>1125</v>
      </c>
      <c r="L17" s="265" t="s">
        <v>1122</v>
      </c>
      <c r="M17" s="265"/>
      <c r="N17" s="265"/>
      <c r="O17" s="265"/>
      <c r="P17" s="265"/>
    </row>
    <row r="18" spans="1:16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90" t="s">
        <v>1126</v>
      </c>
      <c r="L18" s="265" t="s">
        <v>1122</v>
      </c>
      <c r="M18" s="265"/>
      <c r="N18" s="265"/>
      <c r="O18" s="265"/>
      <c r="P18" s="265"/>
    </row>
  </sheetData>
  <hyperlinks>
    <hyperlink ref="F16" r:id="rId1" xr:uid="{2B9F3354-D005-44E3-A474-0CA88E928B37}"/>
    <hyperlink ref="B16" r:id="rId2" xr:uid="{58D48104-AAF6-4DEA-88ED-11E731DA3FB8}"/>
    <hyperlink ref="J16" r:id="rId3" xr:uid="{7C3B984A-D7D2-4BD0-90C6-8B19F78476A7}"/>
    <hyperlink ref="L16" r:id="rId4" xr:uid="{52445184-B1D3-4BB1-9C2B-52B27C1D6A27}"/>
    <hyperlink ref="K16" r:id="rId5" xr:uid="{76874F0B-44CE-4CE5-935A-947DDCAEC1E6}"/>
    <hyperlink ref="K18" r:id="rId6" xr:uid="{C3E031E0-57E8-4D1A-BCED-C3B789D18FFB}"/>
    <hyperlink ref="C16" r:id="rId7" xr:uid="{1745837A-6690-4CAF-A164-563D843F16DD}"/>
    <hyperlink ref="D16" r:id="rId8" xr:uid="{92CEC758-53D8-4508-93E4-7AAC162BF049}"/>
    <hyperlink ref="E16" r:id="rId9" xr:uid="{653AFB41-25E6-4CEA-86F1-672DEA87F670}"/>
    <hyperlink ref="H16" r:id="rId10" xr:uid="{7A2F0098-C52A-48D5-98BB-AE9A6E117A4F}"/>
    <hyperlink ref="N16" r:id="rId11" xr:uid="{C69322D4-54AC-48EE-84DF-456D74CFEEB8}"/>
    <hyperlink ref="O16" r:id="rId12" xr:uid="{DCF97ACF-269E-4454-8426-58B15DB13A07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195BB-1121-48CA-A792-ACD0561AE7FE}">
  <dimension ref="A1:Z130"/>
  <sheetViews>
    <sheetView workbookViewId="0">
      <selection activeCell="U28" sqref="U28"/>
    </sheetView>
  </sheetViews>
  <sheetFormatPr defaultRowHeight="15"/>
  <cols>
    <col min="1" max="1" width="9.85546875" style="31" bestFit="1" customWidth="1"/>
    <col min="2" max="2" width="18.42578125" style="31" bestFit="1" customWidth="1"/>
    <col min="3" max="3" width="4" style="31" bestFit="1" customWidth="1"/>
    <col min="4" max="4" width="3.5703125" style="31" bestFit="1" customWidth="1"/>
    <col min="5" max="6" width="4" style="31" bestFit="1" customWidth="1"/>
    <col min="7" max="7" width="5" style="31" bestFit="1" customWidth="1"/>
    <col min="8" max="8" width="3.7109375" style="31" bestFit="1" customWidth="1"/>
    <col min="9" max="9" width="3.42578125" style="31" bestFit="1" customWidth="1"/>
    <col min="10" max="16384" width="9.140625" style="31"/>
  </cols>
  <sheetData>
    <row r="1" spans="1:26">
      <c r="A1" s="31" t="s">
        <v>210</v>
      </c>
    </row>
    <row r="2" spans="1:26">
      <c r="A2" s="31" t="s">
        <v>172</v>
      </c>
    </row>
    <row r="3" spans="1:26" ht="15.75" thickBot="1">
      <c r="B3" s="31" t="s">
        <v>39</v>
      </c>
      <c r="C3" s="31" t="s">
        <v>40</v>
      </c>
      <c r="D3" s="31" t="s">
        <v>41</v>
      </c>
      <c r="E3" s="31" t="s">
        <v>42</v>
      </c>
      <c r="F3" s="31" t="s">
        <v>43</v>
      </c>
      <c r="G3" s="31" t="s">
        <v>44</v>
      </c>
      <c r="H3" s="31" t="s">
        <v>45</v>
      </c>
      <c r="I3" s="31" t="s">
        <v>46</v>
      </c>
      <c r="U3" s="31" t="s">
        <v>998</v>
      </c>
      <c r="W3" s="31" t="s">
        <v>40</v>
      </c>
      <c r="X3" s="31" t="s">
        <v>41</v>
      </c>
      <c r="Y3" s="31" t="s">
        <v>42</v>
      </c>
      <c r="Z3" s="31" t="s">
        <v>43</v>
      </c>
    </row>
    <row r="4" spans="1:26" ht="15.75" thickBot="1">
      <c r="B4" s="12" t="s">
        <v>195</v>
      </c>
      <c r="C4" s="12">
        <v>9</v>
      </c>
      <c r="D4" s="12">
        <v>10</v>
      </c>
      <c r="E4" s="12">
        <v>10</v>
      </c>
      <c r="F4" s="12">
        <v>6</v>
      </c>
      <c r="G4" s="99">
        <v>35</v>
      </c>
      <c r="N4">
        <f t="shared" ref="N4:Q4" si="0">IF(C4&gt;=5,1,0)</f>
        <v>1</v>
      </c>
      <c r="O4">
        <f t="shared" si="0"/>
        <v>1</v>
      </c>
      <c r="P4">
        <f t="shared" si="0"/>
        <v>1</v>
      </c>
      <c r="Q4">
        <f t="shared" si="0"/>
        <v>1</v>
      </c>
      <c r="R4">
        <f t="shared" ref="R4" si="1">IF(G4&gt;=14,1,0)</f>
        <v>1</v>
      </c>
      <c r="S4" s="113">
        <f t="shared" ref="S4" si="2">IF((N4+O4+P4+Q4+R4)&gt;=3,1,0)</f>
        <v>1</v>
      </c>
      <c r="U4" s="31" t="s">
        <v>996</v>
      </c>
      <c r="W4" s="31">
        <f>AVERAGE(C4:C130)/10</f>
        <v>0.51023622047244088</v>
      </c>
      <c r="X4" s="31">
        <f t="shared" ref="X4:Z4" si="3">AVERAGE(D4:D130)/10</f>
        <v>0.51220472440944875</v>
      </c>
      <c r="Y4" s="31">
        <f t="shared" si="3"/>
        <v>0.48110236220472447</v>
      </c>
      <c r="Z4" s="31">
        <f t="shared" si="3"/>
        <v>0.25669291338582678</v>
      </c>
    </row>
    <row r="5" spans="1:26" ht="15.75" thickBot="1">
      <c r="B5" s="12" t="s">
        <v>196</v>
      </c>
      <c r="C5" s="12">
        <v>8</v>
      </c>
      <c r="D5" s="12">
        <v>8</v>
      </c>
      <c r="E5" s="12">
        <v>9</v>
      </c>
      <c r="F5" s="12">
        <v>9</v>
      </c>
      <c r="G5" s="99">
        <v>34</v>
      </c>
      <c r="N5">
        <f t="shared" ref="N5:N65" si="4">IF(C5&gt;=5,1,0)</f>
        <v>1</v>
      </c>
      <c r="O5">
        <f t="shared" ref="O5:O65" si="5">IF(D5&gt;=5,1,0)</f>
        <v>1</v>
      </c>
      <c r="P5">
        <f t="shared" ref="P5:P65" si="6">IF(E5&gt;=5,1,0)</f>
        <v>1</v>
      </c>
      <c r="Q5">
        <f t="shared" ref="Q5:Q65" si="7">IF(F5&gt;=5,1,0)</f>
        <v>1</v>
      </c>
      <c r="R5">
        <f t="shared" ref="R5:R65" si="8">IF(G5&gt;=14,1,0)</f>
        <v>1</v>
      </c>
      <c r="S5" s="113">
        <f t="shared" ref="S5:S65" si="9">IF((N5+O5+P5+Q5+R5)&gt;=3,1,0)</f>
        <v>1</v>
      </c>
      <c r="U5" s="31" t="s">
        <v>997</v>
      </c>
      <c r="W5" s="31">
        <f>AVERAGE(N4:N130)</f>
        <v>0.56692913385826771</v>
      </c>
      <c r="X5" s="31">
        <f t="shared" ref="X5:Z5" si="10">AVERAGE(O4:O130)</f>
        <v>0.56692913385826771</v>
      </c>
      <c r="Y5" s="31">
        <f t="shared" si="10"/>
        <v>0.50393700787401574</v>
      </c>
      <c r="Z5" s="31">
        <f t="shared" si="10"/>
        <v>0.26771653543307089</v>
      </c>
    </row>
    <row r="6" spans="1:26" ht="15.75" thickBot="1">
      <c r="B6" s="12" t="s">
        <v>197</v>
      </c>
      <c r="C6" s="12">
        <v>10</v>
      </c>
      <c r="D6" s="12">
        <v>8</v>
      </c>
      <c r="E6" s="12">
        <v>6</v>
      </c>
      <c r="F6" s="12">
        <v>8</v>
      </c>
      <c r="G6" s="99">
        <v>32</v>
      </c>
      <c r="N6">
        <f t="shared" si="4"/>
        <v>1</v>
      </c>
      <c r="O6">
        <f t="shared" si="5"/>
        <v>1</v>
      </c>
      <c r="P6">
        <f t="shared" si="6"/>
        <v>1</v>
      </c>
      <c r="Q6">
        <f t="shared" si="7"/>
        <v>1</v>
      </c>
      <c r="R6">
        <f t="shared" si="8"/>
        <v>1</v>
      </c>
      <c r="S6" s="113">
        <f t="shared" si="9"/>
        <v>1</v>
      </c>
    </row>
    <row r="7" spans="1:26" ht="15.75" thickBot="1">
      <c r="B7" s="12" t="s">
        <v>198</v>
      </c>
      <c r="C7" s="12">
        <v>10</v>
      </c>
      <c r="D7" s="12">
        <v>8</v>
      </c>
      <c r="E7" s="12">
        <v>10</v>
      </c>
      <c r="F7" s="12">
        <v>1</v>
      </c>
      <c r="G7" s="99">
        <v>29</v>
      </c>
      <c r="N7">
        <f t="shared" si="4"/>
        <v>1</v>
      </c>
      <c r="O7">
        <f t="shared" si="5"/>
        <v>1</v>
      </c>
      <c r="P7">
        <f t="shared" si="6"/>
        <v>1</v>
      </c>
      <c r="Q7">
        <f t="shared" si="7"/>
        <v>0</v>
      </c>
      <c r="R7">
        <f t="shared" si="8"/>
        <v>1</v>
      </c>
      <c r="S7" s="113">
        <f t="shared" si="9"/>
        <v>1</v>
      </c>
      <c r="U7" s="286" t="s">
        <v>40</v>
      </c>
      <c r="V7" s="31" t="s">
        <v>1080</v>
      </c>
      <c r="W7" s="31" t="s">
        <v>1081</v>
      </c>
    </row>
    <row r="8" spans="1:26" ht="15.75" thickBot="1">
      <c r="B8" s="12" t="s">
        <v>199</v>
      </c>
      <c r="C8" s="12">
        <v>7</v>
      </c>
      <c r="D8" s="12">
        <v>10</v>
      </c>
      <c r="E8" s="12">
        <v>9</v>
      </c>
      <c r="F8" s="12">
        <v>0</v>
      </c>
      <c r="G8" s="99">
        <v>26</v>
      </c>
      <c r="N8">
        <f t="shared" si="4"/>
        <v>1</v>
      </c>
      <c r="O8">
        <f t="shared" si="5"/>
        <v>1</v>
      </c>
      <c r="P8">
        <f t="shared" si="6"/>
        <v>1</v>
      </c>
      <c r="Q8">
        <f t="shared" si="7"/>
        <v>0</v>
      </c>
      <c r="R8">
        <f t="shared" si="8"/>
        <v>1</v>
      </c>
      <c r="S8" s="113">
        <f t="shared" si="9"/>
        <v>1</v>
      </c>
      <c r="U8" s="31" t="s">
        <v>1078</v>
      </c>
      <c r="V8" s="31">
        <f>COUNTIFS(N4:N130,"=1",S4:S130,"=1")</f>
        <v>65</v>
      </c>
      <c r="W8" s="31">
        <f>COUNTIFS(N4:N130,"=0",S4:S130,"=1")</f>
        <v>9</v>
      </c>
      <c r="Y8" s="31">
        <f>COS(RADIANS(180*(SQRT(W8*V9)/(SQRT(W8*V9)+SQRT(V8*W9)))))</f>
        <v>0.92175381141500912</v>
      </c>
    </row>
    <row r="9" spans="1:26" ht="15.75" thickBot="1">
      <c r="B9" s="12" t="s">
        <v>200</v>
      </c>
      <c r="C9" s="12">
        <v>0</v>
      </c>
      <c r="D9" s="12">
        <v>8</v>
      </c>
      <c r="E9" s="12">
        <v>5</v>
      </c>
      <c r="F9" s="12">
        <v>6</v>
      </c>
      <c r="G9" s="99">
        <v>19</v>
      </c>
      <c r="N9">
        <f t="shared" si="4"/>
        <v>0</v>
      </c>
      <c r="O9">
        <f t="shared" si="5"/>
        <v>1</v>
      </c>
      <c r="P9">
        <f t="shared" si="6"/>
        <v>1</v>
      </c>
      <c r="Q9">
        <f t="shared" si="7"/>
        <v>1</v>
      </c>
      <c r="R9">
        <f t="shared" si="8"/>
        <v>1</v>
      </c>
      <c r="S9" s="113">
        <f t="shared" si="9"/>
        <v>1</v>
      </c>
      <c r="U9" s="31" t="s">
        <v>1079</v>
      </c>
      <c r="V9" s="31">
        <f>COUNTIFS(N4:N130,"=1",S4:S130,"=0")</f>
        <v>7</v>
      </c>
      <c r="W9" s="31">
        <f>COUNTIFS(N4:N130,"=0",S4:S130,"=0")</f>
        <v>46</v>
      </c>
    </row>
    <row r="10" spans="1:26" ht="15.75" thickBot="1">
      <c r="B10" s="12" t="s">
        <v>201</v>
      </c>
      <c r="C10" s="12">
        <v>5</v>
      </c>
      <c r="D10" s="12">
        <v>8</v>
      </c>
      <c r="E10" s="12">
        <v>6</v>
      </c>
      <c r="F10" s="12">
        <v>0</v>
      </c>
      <c r="G10" s="99">
        <v>19</v>
      </c>
      <c r="N10">
        <f t="shared" si="4"/>
        <v>1</v>
      </c>
      <c r="O10">
        <f t="shared" si="5"/>
        <v>1</v>
      </c>
      <c r="P10">
        <f t="shared" si="6"/>
        <v>1</v>
      </c>
      <c r="Q10">
        <f t="shared" si="7"/>
        <v>0</v>
      </c>
      <c r="R10">
        <f t="shared" si="8"/>
        <v>1</v>
      </c>
      <c r="S10" s="113">
        <f t="shared" si="9"/>
        <v>1</v>
      </c>
    </row>
    <row r="11" spans="1:26" ht="15.75" thickBot="1">
      <c r="B11" s="12" t="s">
        <v>202</v>
      </c>
      <c r="C11" s="12">
        <v>10</v>
      </c>
      <c r="D11" s="12">
        <v>2</v>
      </c>
      <c r="E11" s="12">
        <v>0</v>
      </c>
      <c r="F11" s="12">
        <v>5</v>
      </c>
      <c r="G11" s="99">
        <v>17</v>
      </c>
      <c r="N11">
        <f t="shared" si="4"/>
        <v>1</v>
      </c>
      <c r="O11">
        <f t="shared" si="5"/>
        <v>0</v>
      </c>
      <c r="P11">
        <f t="shared" si="6"/>
        <v>0</v>
      </c>
      <c r="Q11">
        <f t="shared" si="7"/>
        <v>1</v>
      </c>
      <c r="R11">
        <f t="shared" si="8"/>
        <v>1</v>
      </c>
      <c r="S11" s="113">
        <f t="shared" si="9"/>
        <v>1</v>
      </c>
      <c r="U11" s="286" t="s">
        <v>41</v>
      </c>
      <c r="V11" s="31" t="s">
        <v>1080</v>
      </c>
      <c r="W11" s="31" t="s">
        <v>1081</v>
      </c>
    </row>
    <row r="12" spans="1:26" ht="15.75" thickBot="1">
      <c r="B12" s="12" t="s">
        <v>203</v>
      </c>
      <c r="C12" s="12">
        <v>7</v>
      </c>
      <c r="D12" s="12">
        <v>5</v>
      </c>
      <c r="E12" s="12">
        <v>0</v>
      </c>
      <c r="F12" s="12">
        <v>1</v>
      </c>
      <c r="G12" s="99">
        <v>13</v>
      </c>
      <c r="N12">
        <f t="shared" si="4"/>
        <v>1</v>
      </c>
      <c r="O12">
        <f t="shared" si="5"/>
        <v>1</v>
      </c>
      <c r="P12">
        <f t="shared" si="6"/>
        <v>0</v>
      </c>
      <c r="Q12">
        <f t="shared" si="7"/>
        <v>0</v>
      </c>
      <c r="R12">
        <f t="shared" si="8"/>
        <v>0</v>
      </c>
      <c r="S12" s="113">
        <f t="shared" si="9"/>
        <v>0</v>
      </c>
      <c r="U12" s="31" t="s">
        <v>1078</v>
      </c>
      <c r="V12" s="31">
        <f>COUNTIFS(O4:O130,"=1",S4:S130,"=1")</f>
        <v>60</v>
      </c>
      <c r="W12" s="31">
        <f>COUNTIFS(O4:O130,"=0",S4:S130,"=1")</f>
        <v>14</v>
      </c>
      <c r="Y12" s="31">
        <f>COS(RADIANS(180*(SQRT(W12*V13)/(SQRT(W12*V13)+SQRT(V12*W13)))))</f>
        <v>0.79554388004763943</v>
      </c>
    </row>
    <row r="13" spans="1:26" ht="15.75" thickBot="1">
      <c r="B13" s="12" t="s">
        <v>204</v>
      </c>
      <c r="C13" s="12">
        <v>5</v>
      </c>
      <c r="D13" s="12">
        <v>4</v>
      </c>
      <c r="E13" s="12">
        <v>1</v>
      </c>
      <c r="F13" s="12">
        <v>3</v>
      </c>
      <c r="G13" s="99">
        <v>13</v>
      </c>
      <c r="N13">
        <f t="shared" si="4"/>
        <v>1</v>
      </c>
      <c r="O13">
        <f t="shared" si="5"/>
        <v>0</v>
      </c>
      <c r="P13">
        <f t="shared" si="6"/>
        <v>0</v>
      </c>
      <c r="Q13">
        <f t="shared" si="7"/>
        <v>0</v>
      </c>
      <c r="R13">
        <f t="shared" si="8"/>
        <v>0</v>
      </c>
      <c r="S13" s="113">
        <f t="shared" si="9"/>
        <v>0</v>
      </c>
      <c r="U13" s="31" t="s">
        <v>1079</v>
      </c>
      <c r="V13" s="31">
        <f>COUNTIFS(O4:O130,"=1",S4:S130,"=0")</f>
        <v>12</v>
      </c>
      <c r="W13" s="31">
        <f>COUNTIFS(O4:O130,"=0",S4:S130,"=0")</f>
        <v>41</v>
      </c>
    </row>
    <row r="14" spans="1:26" ht="15.75" thickBot="1">
      <c r="B14" s="12" t="s">
        <v>205</v>
      </c>
      <c r="C14" s="12">
        <v>0</v>
      </c>
      <c r="D14" s="12">
        <v>2</v>
      </c>
      <c r="E14" s="12">
        <v>0</v>
      </c>
      <c r="F14" s="12">
        <v>4</v>
      </c>
      <c r="G14" s="99">
        <v>6</v>
      </c>
      <c r="N14">
        <f t="shared" si="4"/>
        <v>0</v>
      </c>
      <c r="O14">
        <f t="shared" si="5"/>
        <v>0</v>
      </c>
      <c r="P14">
        <f t="shared" si="6"/>
        <v>0</v>
      </c>
      <c r="Q14">
        <f t="shared" si="7"/>
        <v>0</v>
      </c>
      <c r="R14">
        <f t="shared" si="8"/>
        <v>0</v>
      </c>
      <c r="S14" s="113">
        <f t="shared" si="9"/>
        <v>0</v>
      </c>
    </row>
    <row r="15" spans="1:26" ht="15.75" thickBot="1">
      <c r="B15" s="12" t="s">
        <v>206</v>
      </c>
      <c r="C15" s="12">
        <v>1</v>
      </c>
      <c r="D15" s="12">
        <v>5</v>
      </c>
      <c r="E15" s="12">
        <v>0</v>
      </c>
      <c r="F15" s="12">
        <v>0</v>
      </c>
      <c r="G15" s="99">
        <v>6</v>
      </c>
      <c r="N15">
        <f t="shared" si="4"/>
        <v>0</v>
      </c>
      <c r="O15">
        <f t="shared" si="5"/>
        <v>1</v>
      </c>
      <c r="P15">
        <f t="shared" si="6"/>
        <v>0</v>
      </c>
      <c r="Q15">
        <f t="shared" si="7"/>
        <v>0</v>
      </c>
      <c r="R15">
        <f t="shared" si="8"/>
        <v>0</v>
      </c>
      <c r="S15" s="113">
        <f t="shared" si="9"/>
        <v>0</v>
      </c>
      <c r="U15" s="286" t="s">
        <v>42</v>
      </c>
      <c r="V15" s="31" t="s">
        <v>1080</v>
      </c>
      <c r="W15" s="31" t="s">
        <v>1081</v>
      </c>
    </row>
    <row r="16" spans="1:26" ht="15.75" thickBot="1">
      <c r="B16" s="12" t="s">
        <v>207</v>
      </c>
      <c r="C16" s="12">
        <v>0</v>
      </c>
      <c r="D16" s="12">
        <v>2</v>
      </c>
      <c r="E16" s="12">
        <v>4</v>
      </c>
      <c r="F16" s="12">
        <v>0</v>
      </c>
      <c r="G16" s="99">
        <v>6</v>
      </c>
      <c r="N16">
        <f t="shared" si="4"/>
        <v>0</v>
      </c>
      <c r="O16">
        <f t="shared" si="5"/>
        <v>0</v>
      </c>
      <c r="P16">
        <f t="shared" si="6"/>
        <v>0</v>
      </c>
      <c r="Q16">
        <f t="shared" si="7"/>
        <v>0</v>
      </c>
      <c r="R16">
        <f t="shared" si="8"/>
        <v>0</v>
      </c>
      <c r="S16" s="113">
        <f t="shared" si="9"/>
        <v>0</v>
      </c>
      <c r="U16" s="31" t="s">
        <v>1078</v>
      </c>
      <c r="V16" s="31">
        <f>COUNTIFS(P4:P130,"=1",S4:S130,"=1")</f>
        <v>59</v>
      </c>
      <c r="W16" s="31">
        <f>COUNTIFS(P4:P130,"=0",S4:S130,"=1")</f>
        <v>15</v>
      </c>
      <c r="Y16" s="31">
        <f>COS(RADIANS(180*(SQRT(W16*V17)/(SQRT(W16*V17)+SQRT(V16*W17)))))</f>
        <v>0.90488102330535181</v>
      </c>
    </row>
    <row r="17" spans="1:25" ht="15.75" thickBot="1">
      <c r="B17" s="12" t="s">
        <v>208</v>
      </c>
      <c r="C17" s="12">
        <v>0</v>
      </c>
      <c r="D17" s="12">
        <v>4</v>
      </c>
      <c r="E17" s="12">
        <v>0</v>
      </c>
      <c r="F17" s="12">
        <v>0</v>
      </c>
      <c r="G17" s="99">
        <v>4</v>
      </c>
      <c r="N17">
        <f t="shared" si="4"/>
        <v>0</v>
      </c>
      <c r="O17">
        <f t="shared" si="5"/>
        <v>0</v>
      </c>
      <c r="P17">
        <f t="shared" si="6"/>
        <v>0</v>
      </c>
      <c r="Q17">
        <f t="shared" si="7"/>
        <v>0</v>
      </c>
      <c r="R17">
        <f t="shared" si="8"/>
        <v>0</v>
      </c>
      <c r="S17" s="113">
        <f t="shared" si="9"/>
        <v>0</v>
      </c>
      <c r="U17" s="31" t="s">
        <v>1079</v>
      </c>
      <c r="V17" s="31">
        <f>COUNTIFS(P4:P130,"=1",S4:S130,"=0")</f>
        <v>5</v>
      </c>
      <c r="W17" s="31">
        <f>COUNTIFS(P4:P130,"=0",S4:S130,"=0")</f>
        <v>48</v>
      </c>
    </row>
    <row r="18" spans="1:25" ht="15.75" thickBot="1">
      <c r="B18" s="12" t="s">
        <v>209</v>
      </c>
      <c r="C18" s="12">
        <v>0</v>
      </c>
      <c r="D18" s="12">
        <v>2</v>
      </c>
      <c r="E18" s="12">
        <v>0</v>
      </c>
      <c r="F18" s="12">
        <v>0</v>
      </c>
      <c r="G18" s="99">
        <v>2</v>
      </c>
      <c r="N18">
        <f t="shared" si="4"/>
        <v>0</v>
      </c>
      <c r="O18">
        <f t="shared" si="5"/>
        <v>0</v>
      </c>
      <c r="P18">
        <f t="shared" si="6"/>
        <v>0</v>
      </c>
      <c r="Q18">
        <f t="shared" si="7"/>
        <v>0</v>
      </c>
      <c r="R18">
        <f t="shared" si="8"/>
        <v>0</v>
      </c>
      <c r="S18" s="113">
        <f t="shared" si="9"/>
        <v>0</v>
      </c>
    </row>
    <row r="19" spans="1:25">
      <c r="A19" s="31" t="s">
        <v>301</v>
      </c>
      <c r="B19" s="88" t="s">
        <v>282</v>
      </c>
      <c r="C19" s="88">
        <v>9</v>
      </c>
      <c r="D19" s="88">
        <v>8</v>
      </c>
      <c r="E19" s="88">
        <v>10</v>
      </c>
      <c r="F19" s="88">
        <v>6</v>
      </c>
      <c r="G19" s="102">
        <v>33</v>
      </c>
      <c r="I19" s="31" t="s">
        <v>306</v>
      </c>
      <c r="N19">
        <f t="shared" si="4"/>
        <v>1</v>
      </c>
      <c r="O19">
        <f t="shared" si="5"/>
        <v>1</v>
      </c>
      <c r="P19">
        <f t="shared" si="6"/>
        <v>1</v>
      </c>
      <c r="Q19">
        <f t="shared" si="7"/>
        <v>1</v>
      </c>
      <c r="R19">
        <f t="shared" si="8"/>
        <v>1</v>
      </c>
      <c r="S19" s="113">
        <f t="shared" si="9"/>
        <v>1</v>
      </c>
      <c r="U19" s="286" t="s">
        <v>43</v>
      </c>
      <c r="V19" s="31" t="s">
        <v>1080</v>
      </c>
      <c r="W19" s="31" t="s">
        <v>1081</v>
      </c>
    </row>
    <row r="20" spans="1:25">
      <c r="B20" s="88" t="s">
        <v>273</v>
      </c>
      <c r="C20" s="88">
        <v>10</v>
      </c>
      <c r="D20" s="88">
        <v>10</v>
      </c>
      <c r="E20" s="88">
        <v>10</v>
      </c>
      <c r="F20" s="88">
        <v>2.5</v>
      </c>
      <c r="G20" s="102">
        <v>32.5</v>
      </c>
      <c r="I20" s="31" t="s">
        <v>306</v>
      </c>
      <c r="N20">
        <f t="shared" si="4"/>
        <v>1</v>
      </c>
      <c r="O20">
        <f t="shared" si="5"/>
        <v>1</v>
      </c>
      <c r="P20">
        <f t="shared" si="6"/>
        <v>1</v>
      </c>
      <c r="Q20">
        <f t="shared" si="7"/>
        <v>0</v>
      </c>
      <c r="R20">
        <f t="shared" si="8"/>
        <v>1</v>
      </c>
      <c r="S20" s="113">
        <f t="shared" si="9"/>
        <v>1</v>
      </c>
      <c r="U20" s="31" t="s">
        <v>1078</v>
      </c>
      <c r="V20" s="31">
        <f>COUNTIFS(Q4:Q130,"=1",S4:S130,"=1")</f>
        <v>32</v>
      </c>
      <c r="W20" s="31">
        <f>COUNTIFS(Q4:Q130,"=0",S4:S130,"=1")</f>
        <v>42</v>
      </c>
      <c r="Y20" s="31">
        <f>COS(RADIANS(180*(SQRT(W20*V21)/(SQRT(W20*V21)+SQRT(V20*W21)))))</f>
        <v>0.83594776210503596</v>
      </c>
    </row>
    <row r="21" spans="1:25">
      <c r="B21" s="88" t="s">
        <v>297</v>
      </c>
      <c r="C21" s="88">
        <v>9</v>
      </c>
      <c r="D21" s="88">
        <v>10</v>
      </c>
      <c r="E21" s="88">
        <v>6</v>
      </c>
      <c r="F21" s="88">
        <v>7</v>
      </c>
      <c r="G21" s="102">
        <v>32</v>
      </c>
      <c r="I21" s="31" t="s">
        <v>306</v>
      </c>
      <c r="N21">
        <f t="shared" si="4"/>
        <v>1</v>
      </c>
      <c r="O21">
        <f t="shared" si="5"/>
        <v>1</v>
      </c>
      <c r="P21">
        <f t="shared" si="6"/>
        <v>1</v>
      </c>
      <c r="Q21">
        <f t="shared" si="7"/>
        <v>1</v>
      </c>
      <c r="R21">
        <f t="shared" si="8"/>
        <v>1</v>
      </c>
      <c r="S21" s="113">
        <f t="shared" si="9"/>
        <v>1</v>
      </c>
      <c r="U21" s="31" t="s">
        <v>1079</v>
      </c>
      <c r="V21" s="31">
        <f>COUNTIFS(Q4:Q130,"=1",S4:S130,"=0")</f>
        <v>2</v>
      </c>
      <c r="W21" s="31">
        <f>COUNTIFS(Q4:Q130,"=0",S4:S130,"=0")</f>
        <v>51</v>
      </c>
    </row>
    <row r="22" spans="1:25">
      <c r="B22" s="88" t="s">
        <v>313</v>
      </c>
      <c r="C22" s="88">
        <v>8.5</v>
      </c>
      <c r="D22" s="88">
        <v>10</v>
      </c>
      <c r="E22" s="88">
        <v>10</v>
      </c>
      <c r="F22" s="88">
        <v>3</v>
      </c>
      <c r="G22" s="102">
        <v>31.5</v>
      </c>
      <c r="I22" s="31" t="s">
        <v>306</v>
      </c>
      <c r="N22">
        <f t="shared" si="4"/>
        <v>1</v>
      </c>
      <c r="O22">
        <f t="shared" si="5"/>
        <v>1</v>
      </c>
      <c r="P22">
        <f t="shared" si="6"/>
        <v>1</v>
      </c>
      <c r="Q22">
        <f t="shared" si="7"/>
        <v>0</v>
      </c>
      <c r="R22">
        <f t="shared" si="8"/>
        <v>1</v>
      </c>
      <c r="S22" s="113">
        <f t="shared" si="9"/>
        <v>1</v>
      </c>
    </row>
    <row r="23" spans="1:25">
      <c r="B23" s="88" t="s">
        <v>266</v>
      </c>
      <c r="C23" s="88">
        <v>7</v>
      </c>
      <c r="D23" s="88">
        <v>9</v>
      </c>
      <c r="E23" s="88">
        <v>6.5</v>
      </c>
      <c r="F23" s="88">
        <v>8</v>
      </c>
      <c r="G23" s="102">
        <v>30.5</v>
      </c>
      <c r="I23" s="31" t="s">
        <v>306</v>
      </c>
      <c r="N23">
        <f t="shared" si="4"/>
        <v>1</v>
      </c>
      <c r="O23">
        <f t="shared" si="5"/>
        <v>1</v>
      </c>
      <c r="P23">
        <f t="shared" si="6"/>
        <v>1</v>
      </c>
      <c r="Q23">
        <f t="shared" si="7"/>
        <v>1</v>
      </c>
      <c r="R23">
        <f t="shared" si="8"/>
        <v>1</v>
      </c>
      <c r="S23" s="113">
        <f t="shared" si="9"/>
        <v>1</v>
      </c>
      <c r="U23" s="31" t="s">
        <v>1086</v>
      </c>
    </row>
    <row r="24" spans="1:25">
      <c r="B24" s="88" t="s">
        <v>263</v>
      </c>
      <c r="C24" s="88">
        <v>7</v>
      </c>
      <c r="D24" s="88">
        <v>5</v>
      </c>
      <c r="E24" s="88">
        <v>9</v>
      </c>
      <c r="F24" s="88">
        <v>9</v>
      </c>
      <c r="G24" s="102">
        <v>30</v>
      </c>
      <c r="I24" s="31" t="s">
        <v>306</v>
      </c>
      <c r="N24">
        <f t="shared" si="4"/>
        <v>1</v>
      </c>
      <c r="O24">
        <f t="shared" si="5"/>
        <v>1</v>
      </c>
      <c r="P24">
        <f t="shared" si="6"/>
        <v>1</v>
      </c>
      <c r="Q24">
        <f t="shared" si="7"/>
        <v>1</v>
      </c>
      <c r="R24">
        <f t="shared" si="8"/>
        <v>1</v>
      </c>
      <c r="S24" s="113">
        <f t="shared" si="9"/>
        <v>1</v>
      </c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>
      <c r="B25" s="88" t="s">
        <v>314</v>
      </c>
      <c r="C25" s="88">
        <v>8</v>
      </c>
      <c r="D25" s="88">
        <v>10</v>
      </c>
      <c r="E25" s="88">
        <v>9</v>
      </c>
      <c r="F25" s="88">
        <v>3</v>
      </c>
      <c r="G25" s="102">
        <v>30</v>
      </c>
      <c r="I25" s="31" t="s">
        <v>306</v>
      </c>
      <c r="N25">
        <f t="shared" si="4"/>
        <v>1</v>
      </c>
      <c r="O25">
        <f t="shared" si="5"/>
        <v>1</v>
      </c>
      <c r="P25">
        <f t="shared" si="6"/>
        <v>1</v>
      </c>
      <c r="Q25">
        <f t="shared" si="7"/>
        <v>0</v>
      </c>
      <c r="R25">
        <f t="shared" si="8"/>
        <v>1</v>
      </c>
      <c r="S25" s="113">
        <f t="shared" si="9"/>
        <v>1</v>
      </c>
      <c r="U25" s="31">
        <f>COUNTIF(C:C,"=0")/127</f>
        <v>0.24409448818897639</v>
      </c>
      <c r="V25" s="31">
        <f t="shared" ref="V25:X25" si="11">COUNTIF(D:D,"=0")/127</f>
        <v>6.2992125984251968E-2</v>
      </c>
      <c r="W25" s="31">
        <f t="shared" si="11"/>
        <v>0.25196850393700787</v>
      </c>
      <c r="X25" s="31">
        <f t="shared" si="11"/>
        <v>0.37007874015748032</v>
      </c>
    </row>
    <row r="26" spans="1:25">
      <c r="B26" s="88" t="s">
        <v>53</v>
      </c>
      <c r="C26" s="88">
        <v>10</v>
      </c>
      <c r="D26" s="88">
        <v>2</v>
      </c>
      <c r="E26" s="88">
        <v>10</v>
      </c>
      <c r="F26" s="88">
        <v>1</v>
      </c>
      <c r="G26" s="102">
        <v>23</v>
      </c>
      <c r="I26" s="31" t="s">
        <v>306</v>
      </c>
      <c r="N26">
        <f t="shared" si="4"/>
        <v>1</v>
      </c>
      <c r="O26">
        <f t="shared" si="5"/>
        <v>0</v>
      </c>
      <c r="P26">
        <f t="shared" si="6"/>
        <v>1</v>
      </c>
      <c r="Q26">
        <f t="shared" si="7"/>
        <v>0</v>
      </c>
      <c r="R26">
        <f t="shared" si="8"/>
        <v>1</v>
      </c>
      <c r="S26" s="113">
        <f t="shared" si="9"/>
        <v>1</v>
      </c>
      <c r="T26" s="31" t="s">
        <v>1094</v>
      </c>
    </row>
    <row r="27" spans="1:25">
      <c r="B27" s="88" t="s">
        <v>273</v>
      </c>
      <c r="C27" s="88">
        <v>7</v>
      </c>
      <c r="D27" s="88">
        <v>6</v>
      </c>
      <c r="E27" s="88">
        <v>8</v>
      </c>
      <c r="F27" s="88">
        <v>1</v>
      </c>
      <c r="G27" s="102">
        <v>22</v>
      </c>
      <c r="I27" s="31" t="s">
        <v>306</v>
      </c>
      <c r="N27">
        <f t="shared" si="4"/>
        <v>1</v>
      </c>
      <c r="O27">
        <f t="shared" si="5"/>
        <v>1</v>
      </c>
      <c r="P27">
        <f t="shared" si="6"/>
        <v>1</v>
      </c>
      <c r="Q27">
        <f t="shared" si="7"/>
        <v>0</v>
      </c>
      <c r="R27">
        <f t="shared" si="8"/>
        <v>1</v>
      </c>
      <c r="S27" s="113">
        <f t="shared" si="9"/>
        <v>1</v>
      </c>
      <c r="U27" s="31">
        <f>0.75*(1-((DEVSQ(C:C)+DEVSQ(D:D)+DEVSQ(E:E)+DEVSQ(F:F))/DEVSQ(G:G)))</f>
        <v>0.40994470938794847</v>
      </c>
    </row>
    <row r="28" spans="1:25">
      <c r="B28" s="88" t="s">
        <v>51</v>
      </c>
      <c r="C28" s="88">
        <v>7</v>
      </c>
      <c r="D28" s="88">
        <v>5</v>
      </c>
      <c r="E28" s="88">
        <v>5.5</v>
      </c>
      <c r="F28" s="88">
        <v>0</v>
      </c>
      <c r="G28" s="102">
        <v>17.5</v>
      </c>
      <c r="I28" s="31" t="s">
        <v>306</v>
      </c>
      <c r="N28">
        <f t="shared" si="4"/>
        <v>1</v>
      </c>
      <c r="O28">
        <f t="shared" si="5"/>
        <v>1</v>
      </c>
      <c r="P28">
        <f t="shared" si="6"/>
        <v>1</v>
      </c>
      <c r="Q28">
        <f t="shared" si="7"/>
        <v>0</v>
      </c>
      <c r="R28">
        <f t="shared" si="8"/>
        <v>1</v>
      </c>
      <c r="S28" s="113">
        <f t="shared" si="9"/>
        <v>1</v>
      </c>
    </row>
    <row r="29" spans="1:25">
      <c r="B29" s="88" t="s">
        <v>273</v>
      </c>
      <c r="C29" s="88">
        <v>7</v>
      </c>
      <c r="D29" s="88">
        <v>5</v>
      </c>
      <c r="E29" s="88">
        <v>4</v>
      </c>
      <c r="F29" s="88">
        <v>1</v>
      </c>
      <c r="G29" s="102">
        <v>17</v>
      </c>
      <c r="I29" s="31" t="s">
        <v>306</v>
      </c>
      <c r="N29">
        <f t="shared" si="4"/>
        <v>1</v>
      </c>
      <c r="O29">
        <f t="shared" si="5"/>
        <v>1</v>
      </c>
      <c r="P29">
        <f t="shared" si="6"/>
        <v>0</v>
      </c>
      <c r="Q29">
        <f t="shared" si="7"/>
        <v>0</v>
      </c>
      <c r="R29">
        <f t="shared" si="8"/>
        <v>1</v>
      </c>
      <c r="S29" s="113">
        <f t="shared" si="9"/>
        <v>1</v>
      </c>
    </row>
    <row r="30" spans="1:25">
      <c r="B30" s="88" t="s">
        <v>315</v>
      </c>
      <c r="C30" s="88">
        <v>8</v>
      </c>
      <c r="D30" s="88">
        <v>4</v>
      </c>
      <c r="E30" s="88">
        <v>3</v>
      </c>
      <c r="F30" s="88">
        <v>2</v>
      </c>
      <c r="G30" s="102">
        <v>17</v>
      </c>
      <c r="I30" s="31" t="s">
        <v>312</v>
      </c>
      <c r="N30">
        <f t="shared" si="4"/>
        <v>1</v>
      </c>
      <c r="O30">
        <f t="shared" si="5"/>
        <v>0</v>
      </c>
      <c r="P30">
        <f t="shared" si="6"/>
        <v>0</v>
      </c>
      <c r="Q30">
        <f t="shared" si="7"/>
        <v>0</v>
      </c>
      <c r="R30">
        <f t="shared" si="8"/>
        <v>1</v>
      </c>
      <c r="S30" s="113">
        <f t="shared" si="9"/>
        <v>0</v>
      </c>
    </row>
    <row r="31" spans="1:25">
      <c r="B31" s="88" t="s">
        <v>51</v>
      </c>
      <c r="C31" s="88">
        <v>8</v>
      </c>
      <c r="D31" s="88">
        <v>3</v>
      </c>
      <c r="E31" s="88">
        <v>4</v>
      </c>
      <c r="F31" s="88">
        <v>1</v>
      </c>
      <c r="G31" s="102">
        <v>16</v>
      </c>
      <c r="I31" s="31" t="s">
        <v>312</v>
      </c>
      <c r="N31">
        <f t="shared" si="4"/>
        <v>1</v>
      </c>
      <c r="O31">
        <f t="shared" si="5"/>
        <v>0</v>
      </c>
      <c r="P31">
        <f t="shared" si="6"/>
        <v>0</v>
      </c>
      <c r="Q31">
        <f t="shared" si="7"/>
        <v>0</v>
      </c>
      <c r="R31">
        <f t="shared" si="8"/>
        <v>1</v>
      </c>
      <c r="S31" s="113">
        <f t="shared" si="9"/>
        <v>0</v>
      </c>
    </row>
    <row r="32" spans="1:25">
      <c r="B32" s="88" t="s">
        <v>53</v>
      </c>
      <c r="C32" s="88">
        <v>4</v>
      </c>
      <c r="D32" s="88">
        <v>7</v>
      </c>
      <c r="E32" s="88">
        <v>0</v>
      </c>
      <c r="F32" s="88">
        <v>1</v>
      </c>
      <c r="G32" s="102">
        <v>12</v>
      </c>
      <c r="I32" s="31" t="s">
        <v>312</v>
      </c>
      <c r="N32">
        <f t="shared" si="4"/>
        <v>0</v>
      </c>
      <c r="O32">
        <f t="shared" si="5"/>
        <v>1</v>
      </c>
      <c r="P32">
        <f t="shared" si="6"/>
        <v>0</v>
      </c>
      <c r="Q32">
        <f t="shared" si="7"/>
        <v>0</v>
      </c>
      <c r="R32">
        <f t="shared" si="8"/>
        <v>0</v>
      </c>
      <c r="S32" s="113">
        <f t="shared" si="9"/>
        <v>0</v>
      </c>
    </row>
    <row r="33" spans="1:19">
      <c r="B33" s="88" t="s">
        <v>316</v>
      </c>
      <c r="C33" s="88">
        <v>4</v>
      </c>
      <c r="D33" s="88">
        <v>3</v>
      </c>
      <c r="E33" s="88">
        <v>3</v>
      </c>
      <c r="F33" s="88">
        <v>1</v>
      </c>
      <c r="G33" s="102">
        <v>11</v>
      </c>
      <c r="I33" s="31" t="s">
        <v>312</v>
      </c>
      <c r="N33">
        <f t="shared" si="4"/>
        <v>0</v>
      </c>
      <c r="O33">
        <f t="shared" si="5"/>
        <v>0</v>
      </c>
      <c r="P33">
        <f t="shared" si="6"/>
        <v>0</v>
      </c>
      <c r="Q33">
        <f t="shared" si="7"/>
        <v>0</v>
      </c>
      <c r="R33">
        <f t="shared" si="8"/>
        <v>0</v>
      </c>
      <c r="S33" s="113">
        <f t="shared" si="9"/>
        <v>0</v>
      </c>
    </row>
    <row r="34" spans="1:19">
      <c r="B34" s="88" t="s">
        <v>317</v>
      </c>
      <c r="C34" s="88">
        <v>0</v>
      </c>
      <c r="D34" s="88">
        <v>2</v>
      </c>
      <c r="E34" s="88">
        <v>6</v>
      </c>
      <c r="F34" s="88">
        <v>3</v>
      </c>
      <c r="G34" s="102">
        <v>11</v>
      </c>
      <c r="I34" s="31" t="s">
        <v>312</v>
      </c>
      <c r="N34">
        <f t="shared" si="4"/>
        <v>0</v>
      </c>
      <c r="O34">
        <f t="shared" si="5"/>
        <v>0</v>
      </c>
      <c r="P34">
        <f t="shared" si="6"/>
        <v>1</v>
      </c>
      <c r="Q34">
        <f t="shared" si="7"/>
        <v>0</v>
      </c>
      <c r="R34">
        <f t="shared" si="8"/>
        <v>0</v>
      </c>
      <c r="S34" s="113">
        <f t="shared" si="9"/>
        <v>0</v>
      </c>
    </row>
    <row r="35" spans="1:19">
      <c r="B35" s="88" t="s">
        <v>24</v>
      </c>
      <c r="C35" s="88">
        <v>0</v>
      </c>
      <c r="D35" s="88">
        <v>9</v>
      </c>
      <c r="E35" s="88">
        <v>0</v>
      </c>
      <c r="F35" s="88">
        <v>1</v>
      </c>
      <c r="G35" s="102">
        <v>10</v>
      </c>
      <c r="I35" s="31" t="s">
        <v>312</v>
      </c>
      <c r="N35">
        <f t="shared" si="4"/>
        <v>0</v>
      </c>
      <c r="O35">
        <f t="shared" si="5"/>
        <v>1</v>
      </c>
      <c r="P35">
        <f t="shared" si="6"/>
        <v>0</v>
      </c>
      <c r="Q35">
        <f t="shared" si="7"/>
        <v>0</v>
      </c>
      <c r="R35">
        <f t="shared" si="8"/>
        <v>0</v>
      </c>
      <c r="S35" s="113">
        <f t="shared" si="9"/>
        <v>0</v>
      </c>
    </row>
    <row r="36" spans="1:19">
      <c r="B36" s="88" t="s">
        <v>318</v>
      </c>
      <c r="C36" s="88">
        <v>0</v>
      </c>
      <c r="D36" s="88">
        <v>5</v>
      </c>
      <c r="E36" s="88">
        <v>3</v>
      </c>
      <c r="F36" s="88">
        <v>1</v>
      </c>
      <c r="G36" s="102">
        <v>9</v>
      </c>
      <c r="I36" s="31" t="s">
        <v>312</v>
      </c>
      <c r="N36">
        <f t="shared" si="4"/>
        <v>0</v>
      </c>
      <c r="O36">
        <f t="shared" si="5"/>
        <v>1</v>
      </c>
      <c r="P36">
        <f t="shared" si="6"/>
        <v>0</v>
      </c>
      <c r="Q36">
        <f t="shared" si="7"/>
        <v>0</v>
      </c>
      <c r="R36">
        <f t="shared" si="8"/>
        <v>0</v>
      </c>
      <c r="S36" s="113">
        <f t="shared" si="9"/>
        <v>0</v>
      </c>
    </row>
    <row r="37" spans="1:19">
      <c r="B37" s="88" t="s">
        <v>288</v>
      </c>
      <c r="C37" s="88">
        <v>0</v>
      </c>
      <c r="D37" s="88">
        <v>7</v>
      </c>
      <c r="E37" s="88">
        <v>0</v>
      </c>
      <c r="F37" s="88">
        <v>1</v>
      </c>
      <c r="G37" s="102">
        <v>8</v>
      </c>
      <c r="I37" s="31" t="s">
        <v>312</v>
      </c>
      <c r="N37">
        <f t="shared" si="4"/>
        <v>0</v>
      </c>
      <c r="O37">
        <f t="shared" si="5"/>
        <v>1</v>
      </c>
      <c r="P37">
        <f t="shared" si="6"/>
        <v>0</v>
      </c>
      <c r="Q37">
        <f t="shared" si="7"/>
        <v>0</v>
      </c>
      <c r="R37">
        <f t="shared" si="8"/>
        <v>0</v>
      </c>
      <c r="S37" s="113">
        <f t="shared" si="9"/>
        <v>0</v>
      </c>
    </row>
    <row r="38" spans="1:19">
      <c r="B38" s="88" t="s">
        <v>14</v>
      </c>
      <c r="C38" s="88">
        <v>0</v>
      </c>
      <c r="D38" s="88">
        <v>6</v>
      </c>
      <c r="E38" s="88">
        <v>0</v>
      </c>
      <c r="F38" s="88">
        <v>1</v>
      </c>
      <c r="G38" s="102">
        <v>7</v>
      </c>
      <c r="I38" s="31" t="s">
        <v>312</v>
      </c>
      <c r="N38">
        <f t="shared" si="4"/>
        <v>0</v>
      </c>
      <c r="O38">
        <f t="shared" si="5"/>
        <v>1</v>
      </c>
      <c r="P38">
        <f t="shared" si="6"/>
        <v>0</v>
      </c>
      <c r="Q38">
        <f t="shared" si="7"/>
        <v>0</v>
      </c>
      <c r="R38">
        <f t="shared" si="8"/>
        <v>0</v>
      </c>
      <c r="S38" s="113">
        <f t="shared" si="9"/>
        <v>0</v>
      </c>
    </row>
    <row r="39" spans="1:19">
      <c r="B39" s="88" t="s">
        <v>266</v>
      </c>
      <c r="C39" s="88">
        <v>3</v>
      </c>
      <c r="D39" s="88">
        <v>2</v>
      </c>
      <c r="E39" s="88">
        <v>1</v>
      </c>
      <c r="F39" s="88">
        <v>1</v>
      </c>
      <c r="G39" s="102">
        <v>7</v>
      </c>
      <c r="I39" s="31" t="s">
        <v>312</v>
      </c>
      <c r="N39">
        <f t="shared" si="4"/>
        <v>0</v>
      </c>
      <c r="O39">
        <f t="shared" si="5"/>
        <v>0</v>
      </c>
      <c r="P39">
        <f t="shared" si="6"/>
        <v>0</v>
      </c>
      <c r="Q39">
        <f t="shared" si="7"/>
        <v>0</v>
      </c>
      <c r="R39">
        <f t="shared" si="8"/>
        <v>0</v>
      </c>
      <c r="S39" s="113">
        <f t="shared" si="9"/>
        <v>0</v>
      </c>
    </row>
    <row r="40" spans="1:19">
      <c r="B40" s="88" t="s">
        <v>211</v>
      </c>
      <c r="C40" s="88">
        <v>0</v>
      </c>
      <c r="D40" s="88">
        <v>1</v>
      </c>
      <c r="E40" s="88">
        <v>5</v>
      </c>
      <c r="F40" s="88">
        <v>0</v>
      </c>
      <c r="G40" s="102">
        <v>6</v>
      </c>
      <c r="I40" s="31" t="s">
        <v>312</v>
      </c>
      <c r="N40">
        <f t="shared" si="4"/>
        <v>0</v>
      </c>
      <c r="O40">
        <f t="shared" si="5"/>
        <v>0</v>
      </c>
      <c r="P40">
        <f t="shared" si="6"/>
        <v>1</v>
      </c>
      <c r="Q40">
        <f t="shared" si="7"/>
        <v>0</v>
      </c>
      <c r="R40">
        <f t="shared" si="8"/>
        <v>0</v>
      </c>
      <c r="S40" s="113">
        <f t="shared" si="9"/>
        <v>0</v>
      </c>
    </row>
    <row r="41" spans="1:19">
      <c r="B41" s="88" t="s">
        <v>4</v>
      </c>
      <c r="C41" s="88">
        <v>0</v>
      </c>
      <c r="D41" s="88">
        <v>6</v>
      </c>
      <c r="E41" s="88">
        <v>0</v>
      </c>
      <c r="F41" s="88">
        <v>0</v>
      </c>
      <c r="G41" s="102">
        <v>6</v>
      </c>
      <c r="I41" s="31" t="s">
        <v>312</v>
      </c>
      <c r="N41">
        <f t="shared" si="4"/>
        <v>0</v>
      </c>
      <c r="O41">
        <f t="shared" si="5"/>
        <v>1</v>
      </c>
      <c r="P41">
        <f t="shared" si="6"/>
        <v>0</v>
      </c>
      <c r="Q41">
        <f t="shared" si="7"/>
        <v>0</v>
      </c>
      <c r="R41">
        <f t="shared" si="8"/>
        <v>0</v>
      </c>
      <c r="S41" s="113">
        <f t="shared" si="9"/>
        <v>0</v>
      </c>
    </row>
    <row r="42" spans="1:19">
      <c r="B42" s="88" t="s">
        <v>263</v>
      </c>
      <c r="C42" s="88">
        <v>0</v>
      </c>
      <c r="D42" s="88">
        <v>2</v>
      </c>
      <c r="E42" s="88">
        <v>2</v>
      </c>
      <c r="F42" s="88">
        <v>1</v>
      </c>
      <c r="G42" s="102">
        <v>5</v>
      </c>
      <c r="I42" s="31" t="s">
        <v>312</v>
      </c>
      <c r="N42">
        <f t="shared" si="4"/>
        <v>0</v>
      </c>
      <c r="O42">
        <f t="shared" si="5"/>
        <v>0</v>
      </c>
      <c r="P42">
        <f t="shared" si="6"/>
        <v>0</v>
      </c>
      <c r="Q42">
        <f t="shared" si="7"/>
        <v>0</v>
      </c>
      <c r="R42">
        <f t="shared" si="8"/>
        <v>0</v>
      </c>
      <c r="S42" s="113">
        <f t="shared" si="9"/>
        <v>0</v>
      </c>
    </row>
    <row r="43" spans="1:19">
      <c r="A43" s="31" t="s">
        <v>357</v>
      </c>
      <c r="B43" s="95" t="s">
        <v>369</v>
      </c>
      <c r="C43" s="91">
        <v>9</v>
      </c>
      <c r="D43" s="91">
        <v>8</v>
      </c>
      <c r="E43" s="91">
        <v>10</v>
      </c>
      <c r="F43" s="91">
        <v>5</v>
      </c>
      <c r="G43" s="91">
        <v>32</v>
      </c>
      <c r="I43" s="31" t="s">
        <v>306</v>
      </c>
      <c r="N43">
        <f t="shared" si="4"/>
        <v>1</v>
      </c>
      <c r="O43">
        <f t="shared" si="5"/>
        <v>1</v>
      </c>
      <c r="P43">
        <f t="shared" si="6"/>
        <v>1</v>
      </c>
      <c r="Q43">
        <f t="shared" si="7"/>
        <v>1</v>
      </c>
      <c r="R43">
        <f t="shared" si="8"/>
        <v>1</v>
      </c>
      <c r="S43" s="113">
        <f t="shared" si="9"/>
        <v>1</v>
      </c>
    </row>
    <row r="44" spans="1:19">
      <c r="B44" s="95" t="s">
        <v>370</v>
      </c>
      <c r="C44" s="95">
        <v>9</v>
      </c>
      <c r="D44" s="91">
        <v>8</v>
      </c>
      <c r="E44" s="91">
        <v>8</v>
      </c>
      <c r="F44" s="91">
        <v>6</v>
      </c>
      <c r="G44" s="91">
        <v>31</v>
      </c>
      <c r="I44" s="31" t="s">
        <v>306</v>
      </c>
      <c r="N44">
        <f t="shared" si="4"/>
        <v>1</v>
      </c>
      <c r="O44">
        <f t="shared" si="5"/>
        <v>1</v>
      </c>
      <c r="P44">
        <f t="shared" si="6"/>
        <v>1</v>
      </c>
      <c r="Q44">
        <f t="shared" si="7"/>
        <v>1</v>
      </c>
      <c r="R44">
        <f t="shared" si="8"/>
        <v>1</v>
      </c>
      <c r="S44" s="113">
        <f t="shared" si="9"/>
        <v>1</v>
      </c>
    </row>
    <row r="45" spans="1:19">
      <c r="B45" s="95" t="s">
        <v>371</v>
      </c>
      <c r="C45" s="100">
        <v>7.5</v>
      </c>
      <c r="D45" s="91">
        <v>8</v>
      </c>
      <c r="E45" s="91">
        <v>8</v>
      </c>
      <c r="F45" s="91">
        <v>7</v>
      </c>
      <c r="G45" s="100">
        <v>30.5</v>
      </c>
      <c r="I45" s="31" t="s">
        <v>306</v>
      </c>
      <c r="N45">
        <f t="shared" si="4"/>
        <v>1</v>
      </c>
      <c r="O45">
        <f t="shared" si="5"/>
        <v>1</v>
      </c>
      <c r="P45">
        <f t="shared" si="6"/>
        <v>1</v>
      </c>
      <c r="Q45">
        <f t="shared" si="7"/>
        <v>1</v>
      </c>
      <c r="R45">
        <f t="shared" si="8"/>
        <v>1</v>
      </c>
      <c r="S45" s="113">
        <f t="shared" si="9"/>
        <v>1</v>
      </c>
    </row>
    <row r="46" spans="1:19">
      <c r="B46" s="95" t="s">
        <v>372</v>
      </c>
      <c r="C46" s="95">
        <v>10</v>
      </c>
      <c r="D46" s="91">
        <v>3</v>
      </c>
      <c r="E46" s="91">
        <v>8</v>
      </c>
      <c r="F46" s="91">
        <v>8</v>
      </c>
      <c r="G46" s="91">
        <v>29</v>
      </c>
      <c r="I46" s="31" t="s">
        <v>306</v>
      </c>
      <c r="N46">
        <f t="shared" si="4"/>
        <v>1</v>
      </c>
      <c r="O46">
        <f t="shared" si="5"/>
        <v>0</v>
      </c>
      <c r="P46">
        <f t="shared" si="6"/>
        <v>1</v>
      </c>
      <c r="Q46">
        <f t="shared" si="7"/>
        <v>1</v>
      </c>
      <c r="R46">
        <f t="shared" si="8"/>
        <v>1</v>
      </c>
      <c r="S46" s="113">
        <f t="shared" si="9"/>
        <v>1</v>
      </c>
    </row>
    <row r="47" spans="1:19">
      <c r="B47" s="95" t="s">
        <v>373</v>
      </c>
      <c r="C47" s="91">
        <v>5</v>
      </c>
      <c r="D47" s="91">
        <v>7</v>
      </c>
      <c r="E47" s="91">
        <v>7</v>
      </c>
      <c r="F47" s="91">
        <v>8</v>
      </c>
      <c r="G47" s="91">
        <v>27</v>
      </c>
      <c r="I47" s="31" t="s">
        <v>306</v>
      </c>
      <c r="N47">
        <f t="shared" si="4"/>
        <v>1</v>
      </c>
      <c r="O47">
        <f t="shared" si="5"/>
        <v>1</v>
      </c>
      <c r="P47">
        <f t="shared" si="6"/>
        <v>1</v>
      </c>
      <c r="Q47">
        <f t="shared" si="7"/>
        <v>1</v>
      </c>
      <c r="R47">
        <f t="shared" si="8"/>
        <v>1</v>
      </c>
      <c r="S47" s="113">
        <f t="shared" si="9"/>
        <v>1</v>
      </c>
    </row>
    <row r="48" spans="1:19">
      <c r="B48" s="95" t="s">
        <v>374</v>
      </c>
      <c r="C48" s="91">
        <v>9</v>
      </c>
      <c r="D48" s="100">
        <v>3.5</v>
      </c>
      <c r="E48" s="91">
        <v>4</v>
      </c>
      <c r="F48" s="100">
        <v>9.5</v>
      </c>
      <c r="G48" s="91">
        <v>26</v>
      </c>
      <c r="I48" s="31" t="s">
        <v>306</v>
      </c>
      <c r="N48">
        <f t="shared" si="4"/>
        <v>1</v>
      </c>
      <c r="O48">
        <f t="shared" si="5"/>
        <v>0</v>
      </c>
      <c r="P48">
        <f t="shared" si="6"/>
        <v>0</v>
      </c>
      <c r="Q48">
        <f t="shared" si="7"/>
        <v>1</v>
      </c>
      <c r="R48">
        <f t="shared" si="8"/>
        <v>1</v>
      </c>
      <c r="S48" s="113">
        <f t="shared" si="9"/>
        <v>1</v>
      </c>
    </row>
    <row r="49" spans="2:19">
      <c r="B49" s="95" t="s">
        <v>375</v>
      </c>
      <c r="C49" s="95">
        <v>7</v>
      </c>
      <c r="D49" s="91">
        <v>6</v>
      </c>
      <c r="E49" s="91">
        <v>9</v>
      </c>
      <c r="F49" s="100">
        <v>2.5</v>
      </c>
      <c r="G49" s="100">
        <v>24.5</v>
      </c>
      <c r="I49" s="31" t="s">
        <v>306</v>
      </c>
      <c r="N49">
        <f t="shared" si="4"/>
        <v>1</v>
      </c>
      <c r="O49">
        <f t="shared" si="5"/>
        <v>1</v>
      </c>
      <c r="P49">
        <f t="shared" si="6"/>
        <v>1</v>
      </c>
      <c r="Q49">
        <f t="shared" si="7"/>
        <v>0</v>
      </c>
      <c r="R49">
        <f t="shared" si="8"/>
        <v>1</v>
      </c>
      <c r="S49" s="113">
        <f t="shared" si="9"/>
        <v>1</v>
      </c>
    </row>
    <row r="50" spans="2:19">
      <c r="B50" s="95" t="s">
        <v>376</v>
      </c>
      <c r="C50" s="91">
        <v>7</v>
      </c>
      <c r="D50" s="91">
        <v>7</v>
      </c>
      <c r="E50" s="91">
        <v>10</v>
      </c>
      <c r="F50" s="91">
        <v>0</v>
      </c>
      <c r="G50" s="91">
        <v>24</v>
      </c>
      <c r="I50" s="31" t="s">
        <v>306</v>
      </c>
      <c r="N50">
        <f t="shared" si="4"/>
        <v>1</v>
      </c>
      <c r="O50">
        <f t="shared" si="5"/>
        <v>1</v>
      </c>
      <c r="P50">
        <f t="shared" si="6"/>
        <v>1</v>
      </c>
      <c r="Q50">
        <f t="shared" si="7"/>
        <v>0</v>
      </c>
      <c r="R50">
        <f t="shared" si="8"/>
        <v>1</v>
      </c>
      <c r="S50" s="113">
        <f t="shared" si="9"/>
        <v>1</v>
      </c>
    </row>
    <row r="51" spans="2:19">
      <c r="B51" s="95" t="s">
        <v>377</v>
      </c>
      <c r="C51" s="101">
        <v>8</v>
      </c>
      <c r="D51" s="91">
        <v>7</v>
      </c>
      <c r="E51" s="91">
        <v>6</v>
      </c>
      <c r="F51" s="100">
        <v>1.5</v>
      </c>
      <c r="G51" s="100">
        <v>22.5</v>
      </c>
      <c r="I51" s="31" t="s">
        <v>306</v>
      </c>
      <c r="N51">
        <f t="shared" si="4"/>
        <v>1</v>
      </c>
      <c r="O51">
        <f t="shared" si="5"/>
        <v>1</v>
      </c>
      <c r="P51">
        <f t="shared" si="6"/>
        <v>1</v>
      </c>
      <c r="Q51">
        <f t="shared" si="7"/>
        <v>0</v>
      </c>
      <c r="R51">
        <f t="shared" si="8"/>
        <v>1</v>
      </c>
      <c r="S51" s="113">
        <f t="shared" si="9"/>
        <v>1</v>
      </c>
    </row>
    <row r="52" spans="2:19">
      <c r="B52" s="95" t="s">
        <v>378</v>
      </c>
      <c r="C52" s="91">
        <v>9</v>
      </c>
      <c r="D52" s="91">
        <v>2</v>
      </c>
      <c r="E52" s="91">
        <v>8</v>
      </c>
      <c r="F52" s="91">
        <v>2</v>
      </c>
      <c r="G52" s="91">
        <v>21</v>
      </c>
      <c r="I52" s="31" t="s">
        <v>306</v>
      </c>
      <c r="N52">
        <f t="shared" si="4"/>
        <v>1</v>
      </c>
      <c r="O52">
        <f t="shared" si="5"/>
        <v>0</v>
      </c>
      <c r="P52">
        <f t="shared" si="6"/>
        <v>1</v>
      </c>
      <c r="Q52">
        <f t="shared" si="7"/>
        <v>0</v>
      </c>
      <c r="R52">
        <f t="shared" si="8"/>
        <v>1</v>
      </c>
      <c r="S52" s="113">
        <f t="shared" si="9"/>
        <v>1</v>
      </c>
    </row>
    <row r="53" spans="2:19">
      <c r="B53" s="95" t="s">
        <v>379</v>
      </c>
      <c r="C53" s="100">
        <v>0.5</v>
      </c>
      <c r="D53" s="91">
        <v>7</v>
      </c>
      <c r="E53" s="91">
        <v>8</v>
      </c>
      <c r="F53" s="91">
        <v>5</v>
      </c>
      <c r="G53" s="100">
        <v>20.5</v>
      </c>
      <c r="I53" s="31" t="s">
        <v>306</v>
      </c>
      <c r="N53">
        <f t="shared" si="4"/>
        <v>0</v>
      </c>
      <c r="O53">
        <f t="shared" si="5"/>
        <v>1</v>
      </c>
      <c r="P53">
        <f t="shared" si="6"/>
        <v>1</v>
      </c>
      <c r="Q53">
        <f t="shared" si="7"/>
        <v>1</v>
      </c>
      <c r="R53">
        <f t="shared" si="8"/>
        <v>1</v>
      </c>
      <c r="S53" s="113">
        <f t="shared" si="9"/>
        <v>1</v>
      </c>
    </row>
    <row r="54" spans="2:19">
      <c r="B54" s="95" t="s">
        <v>380</v>
      </c>
      <c r="C54" s="91">
        <v>8</v>
      </c>
      <c r="D54" s="91">
        <v>0</v>
      </c>
      <c r="E54" s="91">
        <v>6</v>
      </c>
      <c r="F54" s="91">
        <v>6</v>
      </c>
      <c r="G54" s="91">
        <v>20</v>
      </c>
      <c r="I54" s="31" t="s">
        <v>306</v>
      </c>
      <c r="N54">
        <f t="shared" si="4"/>
        <v>1</v>
      </c>
      <c r="O54">
        <f t="shared" si="5"/>
        <v>0</v>
      </c>
      <c r="P54">
        <f t="shared" si="6"/>
        <v>1</v>
      </c>
      <c r="Q54">
        <f t="shared" si="7"/>
        <v>1</v>
      </c>
      <c r="R54">
        <f t="shared" si="8"/>
        <v>1</v>
      </c>
      <c r="S54" s="113">
        <f t="shared" si="9"/>
        <v>1</v>
      </c>
    </row>
    <row r="55" spans="2:19">
      <c r="B55" s="95" t="s">
        <v>381</v>
      </c>
      <c r="C55" s="91">
        <v>0</v>
      </c>
      <c r="D55" s="91">
        <v>8</v>
      </c>
      <c r="E55" s="91">
        <v>8</v>
      </c>
      <c r="F55" s="100">
        <v>2.5</v>
      </c>
      <c r="G55" s="100">
        <v>18.5</v>
      </c>
      <c r="I55" s="31" t="s">
        <v>306</v>
      </c>
      <c r="N55">
        <f t="shared" si="4"/>
        <v>0</v>
      </c>
      <c r="O55">
        <f t="shared" si="5"/>
        <v>1</v>
      </c>
      <c r="P55">
        <f t="shared" si="6"/>
        <v>1</v>
      </c>
      <c r="Q55">
        <f t="shared" si="7"/>
        <v>0</v>
      </c>
      <c r="R55">
        <f t="shared" si="8"/>
        <v>1</v>
      </c>
      <c r="S55" s="113">
        <f t="shared" si="9"/>
        <v>1</v>
      </c>
    </row>
    <row r="56" spans="2:19">
      <c r="B56" s="95" t="s">
        <v>382</v>
      </c>
      <c r="C56" s="91">
        <v>10</v>
      </c>
      <c r="D56" s="91">
        <v>3</v>
      </c>
      <c r="E56" s="100">
        <v>5.5</v>
      </c>
      <c r="F56" s="91">
        <v>0</v>
      </c>
      <c r="G56" s="100">
        <v>18.5</v>
      </c>
      <c r="I56" s="31" t="s">
        <v>306</v>
      </c>
      <c r="N56">
        <f t="shared" si="4"/>
        <v>1</v>
      </c>
      <c r="O56">
        <f t="shared" si="5"/>
        <v>0</v>
      </c>
      <c r="P56">
        <f t="shared" si="6"/>
        <v>1</v>
      </c>
      <c r="Q56">
        <f t="shared" si="7"/>
        <v>0</v>
      </c>
      <c r="R56">
        <f t="shared" si="8"/>
        <v>1</v>
      </c>
      <c r="S56" s="113">
        <f t="shared" si="9"/>
        <v>1</v>
      </c>
    </row>
    <row r="57" spans="2:19">
      <c r="B57" s="95" t="s">
        <v>383</v>
      </c>
      <c r="C57" s="95">
        <v>8</v>
      </c>
      <c r="D57" s="91">
        <v>8</v>
      </c>
      <c r="E57" s="91">
        <v>0</v>
      </c>
      <c r="F57" s="91">
        <v>1</v>
      </c>
      <c r="G57" s="91">
        <v>17</v>
      </c>
      <c r="I57" s="31" t="s">
        <v>306</v>
      </c>
      <c r="N57">
        <f t="shared" si="4"/>
        <v>1</v>
      </c>
      <c r="O57">
        <f t="shared" si="5"/>
        <v>1</v>
      </c>
      <c r="P57">
        <f t="shared" si="6"/>
        <v>0</v>
      </c>
      <c r="Q57">
        <f t="shared" si="7"/>
        <v>0</v>
      </c>
      <c r="R57">
        <f t="shared" si="8"/>
        <v>1</v>
      </c>
      <c r="S57" s="113">
        <f t="shared" si="9"/>
        <v>1</v>
      </c>
    </row>
    <row r="58" spans="2:19">
      <c r="B58" s="95" t="s">
        <v>384</v>
      </c>
      <c r="C58" s="91">
        <v>0</v>
      </c>
      <c r="D58" s="91">
        <v>8</v>
      </c>
      <c r="E58" s="91">
        <v>8</v>
      </c>
      <c r="F58" s="100">
        <v>0.5</v>
      </c>
      <c r="G58" s="100">
        <v>16.5</v>
      </c>
      <c r="I58" s="31" t="s">
        <v>306</v>
      </c>
      <c r="N58">
        <f t="shared" si="4"/>
        <v>0</v>
      </c>
      <c r="O58">
        <f t="shared" si="5"/>
        <v>1</v>
      </c>
      <c r="P58">
        <f t="shared" si="6"/>
        <v>1</v>
      </c>
      <c r="Q58">
        <f t="shared" si="7"/>
        <v>0</v>
      </c>
      <c r="R58">
        <f t="shared" si="8"/>
        <v>1</v>
      </c>
      <c r="S58" s="113">
        <f t="shared" si="9"/>
        <v>1</v>
      </c>
    </row>
    <row r="59" spans="2:19">
      <c r="B59" s="95" t="s">
        <v>385</v>
      </c>
      <c r="C59" s="95">
        <v>4</v>
      </c>
      <c r="D59" s="91">
        <v>5</v>
      </c>
      <c r="E59" s="91">
        <v>6</v>
      </c>
      <c r="F59" s="91">
        <v>0</v>
      </c>
      <c r="G59" s="91">
        <v>15</v>
      </c>
      <c r="I59" s="31" t="s">
        <v>306</v>
      </c>
      <c r="N59">
        <f t="shared" si="4"/>
        <v>0</v>
      </c>
      <c r="O59">
        <f t="shared" si="5"/>
        <v>1</v>
      </c>
      <c r="P59">
        <f t="shared" si="6"/>
        <v>1</v>
      </c>
      <c r="Q59">
        <f t="shared" si="7"/>
        <v>0</v>
      </c>
      <c r="R59">
        <f t="shared" si="8"/>
        <v>1</v>
      </c>
      <c r="S59" s="113">
        <f t="shared" si="9"/>
        <v>1</v>
      </c>
    </row>
    <row r="60" spans="2:19">
      <c r="B60" s="95" t="s">
        <v>386</v>
      </c>
      <c r="C60" s="95">
        <v>9</v>
      </c>
      <c r="D60" s="91">
        <v>4</v>
      </c>
      <c r="E60" s="91">
        <v>4</v>
      </c>
      <c r="F60" s="91">
        <v>0</v>
      </c>
      <c r="G60" s="91">
        <v>17</v>
      </c>
      <c r="I60" s="31" t="s">
        <v>312</v>
      </c>
      <c r="N60">
        <f t="shared" si="4"/>
        <v>1</v>
      </c>
      <c r="O60">
        <f t="shared" si="5"/>
        <v>0</v>
      </c>
      <c r="P60">
        <f t="shared" si="6"/>
        <v>0</v>
      </c>
      <c r="Q60">
        <f t="shared" si="7"/>
        <v>0</v>
      </c>
      <c r="R60">
        <f t="shared" si="8"/>
        <v>1</v>
      </c>
      <c r="S60" s="113">
        <f t="shared" si="9"/>
        <v>0</v>
      </c>
    </row>
    <row r="61" spans="2:19">
      <c r="B61" s="95" t="s">
        <v>387</v>
      </c>
      <c r="C61" s="91">
        <v>1</v>
      </c>
      <c r="D61" s="91">
        <v>5</v>
      </c>
      <c r="E61" s="91">
        <v>7</v>
      </c>
      <c r="F61" s="91">
        <v>0</v>
      </c>
      <c r="G61" s="91">
        <v>13</v>
      </c>
      <c r="I61" s="31" t="s">
        <v>312</v>
      </c>
      <c r="N61">
        <f t="shared" si="4"/>
        <v>0</v>
      </c>
      <c r="O61">
        <f t="shared" si="5"/>
        <v>1</v>
      </c>
      <c r="P61">
        <f t="shared" si="6"/>
        <v>1</v>
      </c>
      <c r="Q61">
        <f t="shared" si="7"/>
        <v>0</v>
      </c>
      <c r="R61">
        <f t="shared" si="8"/>
        <v>0</v>
      </c>
      <c r="S61" s="113">
        <f t="shared" si="9"/>
        <v>0</v>
      </c>
    </row>
    <row r="62" spans="2:19">
      <c r="B62" s="95" t="s">
        <v>388</v>
      </c>
      <c r="C62" s="95">
        <v>0</v>
      </c>
      <c r="D62" s="91">
        <v>4</v>
      </c>
      <c r="E62" s="91">
        <v>4</v>
      </c>
      <c r="F62" s="91">
        <v>5</v>
      </c>
      <c r="G62" s="91">
        <v>13</v>
      </c>
      <c r="I62" s="31" t="s">
        <v>312</v>
      </c>
      <c r="N62">
        <f t="shared" si="4"/>
        <v>0</v>
      </c>
      <c r="O62">
        <f t="shared" si="5"/>
        <v>0</v>
      </c>
      <c r="P62">
        <f t="shared" si="6"/>
        <v>0</v>
      </c>
      <c r="Q62">
        <f t="shared" si="7"/>
        <v>1</v>
      </c>
      <c r="R62">
        <f t="shared" si="8"/>
        <v>0</v>
      </c>
      <c r="S62" s="113">
        <f t="shared" si="9"/>
        <v>0</v>
      </c>
    </row>
    <row r="63" spans="2:19">
      <c r="B63" s="95" t="s">
        <v>389</v>
      </c>
      <c r="C63" s="100">
        <v>3.5</v>
      </c>
      <c r="D63" s="91">
        <v>2</v>
      </c>
      <c r="E63" s="91">
        <v>0</v>
      </c>
      <c r="F63" s="91">
        <v>2</v>
      </c>
      <c r="G63" s="100">
        <v>7.5</v>
      </c>
      <c r="I63" s="31" t="s">
        <v>312</v>
      </c>
      <c r="N63">
        <f t="shared" si="4"/>
        <v>0</v>
      </c>
      <c r="O63">
        <f t="shared" si="5"/>
        <v>0</v>
      </c>
      <c r="P63">
        <f t="shared" si="6"/>
        <v>0</v>
      </c>
      <c r="Q63">
        <f t="shared" si="7"/>
        <v>0</v>
      </c>
      <c r="R63">
        <f t="shared" si="8"/>
        <v>0</v>
      </c>
      <c r="S63" s="113">
        <f t="shared" si="9"/>
        <v>0</v>
      </c>
    </row>
    <row r="64" spans="2:19">
      <c r="B64" s="95" t="s">
        <v>390</v>
      </c>
      <c r="C64" s="95">
        <v>0</v>
      </c>
      <c r="D64" s="91">
        <v>0</v>
      </c>
      <c r="E64" s="91">
        <v>4</v>
      </c>
      <c r="F64" s="91">
        <v>0</v>
      </c>
      <c r="G64" s="91">
        <v>4</v>
      </c>
      <c r="I64" s="31" t="s">
        <v>312</v>
      </c>
      <c r="N64">
        <f t="shared" si="4"/>
        <v>0</v>
      </c>
      <c r="O64">
        <f t="shared" si="5"/>
        <v>0</v>
      </c>
      <c r="P64">
        <f t="shared" si="6"/>
        <v>0</v>
      </c>
      <c r="Q64">
        <f t="shared" si="7"/>
        <v>0</v>
      </c>
      <c r="R64">
        <f t="shared" si="8"/>
        <v>0</v>
      </c>
      <c r="S64" s="113">
        <f t="shared" si="9"/>
        <v>0</v>
      </c>
    </row>
    <row r="65" spans="1:19">
      <c r="A65" s="31" t="s">
        <v>405</v>
      </c>
      <c r="C65" s="31">
        <v>10</v>
      </c>
      <c r="D65" s="31">
        <v>10</v>
      </c>
      <c r="E65" s="31">
        <v>10</v>
      </c>
      <c r="F65" s="31">
        <v>10</v>
      </c>
      <c r="G65" s="92">
        <v>40</v>
      </c>
      <c r="I65" s="31" t="s">
        <v>306</v>
      </c>
      <c r="N65">
        <f t="shared" si="4"/>
        <v>1</v>
      </c>
      <c r="O65">
        <f t="shared" si="5"/>
        <v>1</v>
      </c>
      <c r="P65">
        <f t="shared" si="6"/>
        <v>1</v>
      </c>
      <c r="Q65">
        <f t="shared" si="7"/>
        <v>1</v>
      </c>
      <c r="R65">
        <f t="shared" si="8"/>
        <v>1</v>
      </c>
      <c r="S65" s="113">
        <f t="shared" si="9"/>
        <v>1</v>
      </c>
    </row>
    <row r="66" spans="1:19">
      <c r="C66" s="31">
        <v>9</v>
      </c>
      <c r="D66" s="92">
        <v>10</v>
      </c>
      <c r="E66" s="92">
        <v>10</v>
      </c>
      <c r="F66" s="92">
        <v>6</v>
      </c>
      <c r="G66" s="92">
        <v>35</v>
      </c>
      <c r="I66" s="31" t="s">
        <v>306</v>
      </c>
      <c r="N66">
        <f t="shared" ref="N66:N107" si="12">IF(C66&gt;=5,1,0)</f>
        <v>1</v>
      </c>
      <c r="O66">
        <f t="shared" ref="O66:O107" si="13">IF(D66&gt;=5,1,0)</f>
        <v>1</v>
      </c>
      <c r="P66">
        <f t="shared" ref="P66:P107" si="14">IF(E66&gt;=5,1,0)</f>
        <v>1</v>
      </c>
      <c r="Q66">
        <f t="shared" ref="Q66:Q107" si="15">IF(F66&gt;=5,1,0)</f>
        <v>1</v>
      </c>
      <c r="R66">
        <f t="shared" ref="R66:R107" si="16">IF(G66&gt;=14,1,0)</f>
        <v>1</v>
      </c>
      <c r="S66" s="113">
        <f t="shared" ref="S66:S107" si="17">IF((N66+O66+P66+Q66+R66)&gt;=3,1,0)</f>
        <v>1</v>
      </c>
    </row>
    <row r="67" spans="1:19">
      <c r="C67" s="31">
        <v>9</v>
      </c>
      <c r="D67" s="31">
        <v>8</v>
      </c>
      <c r="E67" s="92">
        <v>10</v>
      </c>
      <c r="F67" s="92">
        <v>0</v>
      </c>
      <c r="G67" s="31">
        <v>27</v>
      </c>
      <c r="I67" s="31" t="s">
        <v>306</v>
      </c>
      <c r="N67">
        <f t="shared" si="12"/>
        <v>1</v>
      </c>
      <c r="O67">
        <f t="shared" si="13"/>
        <v>1</v>
      </c>
      <c r="P67">
        <f t="shared" si="14"/>
        <v>1</v>
      </c>
      <c r="Q67">
        <f t="shared" si="15"/>
        <v>0</v>
      </c>
      <c r="R67">
        <f t="shared" si="16"/>
        <v>1</v>
      </c>
      <c r="S67" s="113">
        <f t="shared" si="17"/>
        <v>1</v>
      </c>
    </row>
    <row r="68" spans="1:19">
      <c r="C68" s="31">
        <v>9</v>
      </c>
      <c r="D68" s="31">
        <v>1</v>
      </c>
      <c r="E68" s="92">
        <v>10</v>
      </c>
      <c r="F68" s="92">
        <v>4</v>
      </c>
      <c r="G68" s="31">
        <v>24</v>
      </c>
      <c r="I68" s="31" t="s">
        <v>306</v>
      </c>
      <c r="N68">
        <f t="shared" si="12"/>
        <v>1</v>
      </c>
      <c r="O68">
        <f t="shared" si="13"/>
        <v>0</v>
      </c>
      <c r="P68">
        <f t="shared" si="14"/>
        <v>1</v>
      </c>
      <c r="Q68">
        <f t="shared" si="15"/>
        <v>0</v>
      </c>
      <c r="R68">
        <f t="shared" si="16"/>
        <v>1</v>
      </c>
      <c r="S68" s="113">
        <f t="shared" si="17"/>
        <v>1</v>
      </c>
    </row>
    <row r="69" spans="1:19">
      <c r="C69" s="31">
        <v>10</v>
      </c>
      <c r="D69" s="31">
        <v>6</v>
      </c>
      <c r="E69" s="92">
        <v>7</v>
      </c>
      <c r="F69" s="92">
        <v>0</v>
      </c>
      <c r="G69" s="31">
        <v>23</v>
      </c>
      <c r="I69" s="31" t="s">
        <v>306</v>
      </c>
      <c r="N69">
        <f t="shared" si="12"/>
        <v>1</v>
      </c>
      <c r="O69">
        <f t="shared" si="13"/>
        <v>1</v>
      </c>
      <c r="P69">
        <f t="shared" si="14"/>
        <v>1</v>
      </c>
      <c r="Q69">
        <f t="shared" si="15"/>
        <v>0</v>
      </c>
      <c r="R69">
        <f t="shared" si="16"/>
        <v>1</v>
      </c>
      <c r="S69" s="113">
        <f t="shared" si="17"/>
        <v>1</v>
      </c>
    </row>
    <row r="70" spans="1:19">
      <c r="C70" s="31">
        <v>9</v>
      </c>
      <c r="D70" s="31">
        <v>7</v>
      </c>
      <c r="E70" s="92">
        <v>5</v>
      </c>
      <c r="F70" s="92">
        <v>0</v>
      </c>
      <c r="G70" s="31">
        <v>21</v>
      </c>
      <c r="I70" s="31" t="s">
        <v>306</v>
      </c>
      <c r="N70">
        <f t="shared" si="12"/>
        <v>1</v>
      </c>
      <c r="O70">
        <f t="shared" si="13"/>
        <v>1</v>
      </c>
      <c r="P70">
        <f t="shared" si="14"/>
        <v>1</v>
      </c>
      <c r="Q70">
        <f t="shared" si="15"/>
        <v>0</v>
      </c>
      <c r="R70">
        <f t="shared" si="16"/>
        <v>1</v>
      </c>
      <c r="S70" s="113">
        <f t="shared" si="17"/>
        <v>1</v>
      </c>
    </row>
    <row r="71" spans="1:19">
      <c r="C71" s="31">
        <v>9</v>
      </c>
      <c r="D71" s="31">
        <v>2</v>
      </c>
      <c r="E71" s="92">
        <v>10</v>
      </c>
      <c r="F71" s="92">
        <v>0</v>
      </c>
      <c r="G71" s="31">
        <v>21</v>
      </c>
      <c r="I71" s="31" t="s">
        <v>306</v>
      </c>
      <c r="N71">
        <f t="shared" si="12"/>
        <v>1</v>
      </c>
      <c r="O71">
        <f t="shared" si="13"/>
        <v>0</v>
      </c>
      <c r="P71">
        <f t="shared" si="14"/>
        <v>1</v>
      </c>
      <c r="Q71">
        <f t="shared" si="15"/>
        <v>0</v>
      </c>
      <c r="R71">
        <f t="shared" si="16"/>
        <v>1</v>
      </c>
      <c r="S71" s="113">
        <f t="shared" si="17"/>
        <v>1</v>
      </c>
    </row>
    <row r="72" spans="1:19">
      <c r="C72" s="31">
        <v>8</v>
      </c>
      <c r="D72" s="31">
        <v>4</v>
      </c>
      <c r="E72" s="92">
        <v>9</v>
      </c>
      <c r="F72" s="92">
        <v>0</v>
      </c>
      <c r="G72" s="31">
        <v>21</v>
      </c>
      <c r="I72" s="31" t="s">
        <v>306</v>
      </c>
      <c r="N72">
        <f t="shared" si="12"/>
        <v>1</v>
      </c>
      <c r="O72">
        <f t="shared" si="13"/>
        <v>0</v>
      </c>
      <c r="P72">
        <f t="shared" si="14"/>
        <v>1</v>
      </c>
      <c r="Q72">
        <f t="shared" si="15"/>
        <v>0</v>
      </c>
      <c r="R72">
        <f t="shared" si="16"/>
        <v>1</v>
      </c>
      <c r="S72" s="113">
        <f t="shared" si="17"/>
        <v>1</v>
      </c>
    </row>
    <row r="73" spans="1:19">
      <c r="C73" s="31">
        <v>8</v>
      </c>
      <c r="D73" s="31">
        <v>2</v>
      </c>
      <c r="E73" s="92">
        <v>10</v>
      </c>
      <c r="F73" s="92">
        <v>0</v>
      </c>
      <c r="G73" s="31">
        <v>20</v>
      </c>
      <c r="I73" s="31" t="s">
        <v>306</v>
      </c>
      <c r="N73">
        <f t="shared" si="12"/>
        <v>1</v>
      </c>
      <c r="O73">
        <f t="shared" si="13"/>
        <v>0</v>
      </c>
      <c r="P73">
        <f t="shared" si="14"/>
        <v>1</v>
      </c>
      <c r="Q73">
        <f t="shared" si="15"/>
        <v>0</v>
      </c>
      <c r="R73">
        <f t="shared" si="16"/>
        <v>1</v>
      </c>
      <c r="S73" s="113">
        <f t="shared" si="17"/>
        <v>1</v>
      </c>
    </row>
    <row r="74" spans="1:19">
      <c r="C74" s="31">
        <v>2</v>
      </c>
      <c r="D74" s="31">
        <v>4</v>
      </c>
      <c r="E74" s="92">
        <v>10</v>
      </c>
      <c r="F74" s="92">
        <v>0</v>
      </c>
      <c r="G74" s="31">
        <v>16</v>
      </c>
      <c r="I74" s="31" t="s">
        <v>306</v>
      </c>
      <c r="N74">
        <f t="shared" si="12"/>
        <v>0</v>
      </c>
      <c r="O74">
        <f t="shared" si="13"/>
        <v>0</v>
      </c>
      <c r="P74">
        <f t="shared" si="14"/>
        <v>1</v>
      </c>
      <c r="Q74">
        <f t="shared" si="15"/>
        <v>0</v>
      </c>
      <c r="R74">
        <f t="shared" si="16"/>
        <v>1</v>
      </c>
      <c r="S74" s="113">
        <f t="shared" si="17"/>
        <v>0</v>
      </c>
    </row>
    <row r="75" spans="1:19">
      <c r="C75" s="31">
        <v>2</v>
      </c>
      <c r="D75" s="31">
        <v>1</v>
      </c>
      <c r="E75" s="92">
        <v>6</v>
      </c>
      <c r="F75" s="92">
        <v>1</v>
      </c>
      <c r="G75" s="31">
        <v>10</v>
      </c>
      <c r="I75" s="31" t="s">
        <v>312</v>
      </c>
      <c r="N75">
        <f t="shared" si="12"/>
        <v>0</v>
      </c>
      <c r="O75">
        <f t="shared" si="13"/>
        <v>0</v>
      </c>
      <c r="P75">
        <f t="shared" si="14"/>
        <v>1</v>
      </c>
      <c r="Q75">
        <f t="shared" si="15"/>
        <v>0</v>
      </c>
      <c r="R75">
        <f t="shared" si="16"/>
        <v>0</v>
      </c>
      <c r="S75" s="113">
        <f t="shared" si="17"/>
        <v>0</v>
      </c>
    </row>
    <row r="76" spans="1:19" ht="15.75" thickBot="1">
      <c r="C76" s="31">
        <v>0</v>
      </c>
      <c r="D76" s="31">
        <v>0</v>
      </c>
      <c r="E76" s="31">
        <v>3</v>
      </c>
      <c r="F76" s="31">
        <v>0</v>
      </c>
      <c r="G76" s="31">
        <v>3</v>
      </c>
      <c r="I76" s="31" t="s">
        <v>312</v>
      </c>
      <c r="N76">
        <f t="shared" si="12"/>
        <v>0</v>
      </c>
      <c r="O76">
        <f t="shared" si="13"/>
        <v>0</v>
      </c>
      <c r="P76">
        <f t="shared" si="14"/>
        <v>0</v>
      </c>
      <c r="Q76">
        <f t="shared" si="15"/>
        <v>0</v>
      </c>
      <c r="R76">
        <f t="shared" si="16"/>
        <v>0</v>
      </c>
      <c r="S76" s="113">
        <f t="shared" si="17"/>
        <v>0</v>
      </c>
    </row>
    <row r="77" spans="1:19" ht="15.75" thickBot="1">
      <c r="A77" s="31" t="s">
        <v>473</v>
      </c>
      <c r="B77" s="98" t="s">
        <v>502</v>
      </c>
      <c r="C77" s="98">
        <v>8.5</v>
      </c>
      <c r="D77" s="98">
        <v>9.5</v>
      </c>
      <c r="E77" s="98">
        <v>9.5</v>
      </c>
      <c r="F77" s="98">
        <v>9.5</v>
      </c>
      <c r="G77" s="93">
        <v>37</v>
      </c>
      <c r="I77" s="31" t="s">
        <v>306</v>
      </c>
      <c r="N77">
        <f t="shared" si="12"/>
        <v>1</v>
      </c>
      <c r="O77">
        <f t="shared" si="13"/>
        <v>1</v>
      </c>
      <c r="P77">
        <f t="shared" si="14"/>
        <v>1</v>
      </c>
      <c r="Q77">
        <f t="shared" si="15"/>
        <v>1</v>
      </c>
      <c r="R77">
        <f t="shared" si="16"/>
        <v>1</v>
      </c>
      <c r="S77" s="113">
        <f t="shared" si="17"/>
        <v>1</v>
      </c>
    </row>
    <row r="78" spans="1:19" ht="15.75" thickBot="1">
      <c r="B78" s="98" t="s">
        <v>9</v>
      </c>
      <c r="C78" s="98">
        <v>9</v>
      </c>
      <c r="D78" s="98">
        <v>9.5</v>
      </c>
      <c r="E78" s="98">
        <v>8</v>
      </c>
      <c r="F78" s="98">
        <v>9.5</v>
      </c>
      <c r="G78" s="93">
        <v>36</v>
      </c>
      <c r="I78" s="31" t="s">
        <v>306</v>
      </c>
      <c r="N78">
        <f t="shared" si="12"/>
        <v>1</v>
      </c>
      <c r="O78">
        <f t="shared" si="13"/>
        <v>1</v>
      </c>
      <c r="P78">
        <f t="shared" si="14"/>
        <v>1</v>
      </c>
      <c r="Q78">
        <f t="shared" si="15"/>
        <v>1</v>
      </c>
      <c r="R78">
        <f t="shared" si="16"/>
        <v>1</v>
      </c>
      <c r="S78" s="113">
        <f t="shared" si="17"/>
        <v>1</v>
      </c>
    </row>
    <row r="79" spans="1:19" ht="15.75" thickBot="1">
      <c r="B79" s="98" t="s">
        <v>24</v>
      </c>
      <c r="C79" s="98">
        <v>8.5</v>
      </c>
      <c r="D79" s="98">
        <v>9.5</v>
      </c>
      <c r="E79" s="98">
        <v>5</v>
      </c>
      <c r="F79" s="98">
        <v>5.5</v>
      </c>
      <c r="G79" s="93">
        <v>28.5</v>
      </c>
      <c r="I79" s="31" t="s">
        <v>306</v>
      </c>
      <c r="N79">
        <f t="shared" si="12"/>
        <v>1</v>
      </c>
      <c r="O79">
        <f t="shared" si="13"/>
        <v>1</v>
      </c>
      <c r="P79">
        <f t="shared" si="14"/>
        <v>1</v>
      </c>
      <c r="Q79">
        <f t="shared" si="15"/>
        <v>1</v>
      </c>
      <c r="R79">
        <f t="shared" si="16"/>
        <v>1</v>
      </c>
      <c r="S79" s="113">
        <f t="shared" si="17"/>
        <v>1</v>
      </c>
    </row>
    <row r="80" spans="1:19" ht="15.75" thickBot="1">
      <c r="B80" s="98" t="s">
        <v>4</v>
      </c>
      <c r="C80" s="98">
        <v>8</v>
      </c>
      <c r="D80" s="98">
        <v>6.5</v>
      </c>
      <c r="E80" s="98">
        <v>5.5</v>
      </c>
      <c r="F80" s="98">
        <v>6</v>
      </c>
      <c r="G80" s="93">
        <v>26</v>
      </c>
      <c r="I80" s="31" t="s">
        <v>306</v>
      </c>
      <c r="N80">
        <f t="shared" si="12"/>
        <v>1</v>
      </c>
      <c r="O80">
        <f t="shared" si="13"/>
        <v>1</v>
      </c>
      <c r="P80">
        <f t="shared" si="14"/>
        <v>1</v>
      </c>
      <c r="Q80">
        <f t="shared" si="15"/>
        <v>1</v>
      </c>
      <c r="R80">
        <f t="shared" si="16"/>
        <v>1</v>
      </c>
      <c r="S80" s="113">
        <f t="shared" si="17"/>
        <v>1</v>
      </c>
    </row>
    <row r="81" spans="2:19" ht="15.75" thickBot="1">
      <c r="B81" s="98" t="s">
        <v>273</v>
      </c>
      <c r="C81" s="98">
        <v>9</v>
      </c>
      <c r="D81" s="98">
        <v>4</v>
      </c>
      <c r="E81" s="98">
        <v>7</v>
      </c>
      <c r="F81" s="98">
        <v>6</v>
      </c>
      <c r="G81" s="93">
        <v>26</v>
      </c>
      <c r="I81" s="31" t="s">
        <v>306</v>
      </c>
      <c r="N81">
        <f t="shared" si="12"/>
        <v>1</v>
      </c>
      <c r="O81">
        <f t="shared" si="13"/>
        <v>0</v>
      </c>
      <c r="P81">
        <f t="shared" si="14"/>
        <v>1</v>
      </c>
      <c r="Q81">
        <f t="shared" si="15"/>
        <v>1</v>
      </c>
      <c r="R81">
        <f t="shared" si="16"/>
        <v>1</v>
      </c>
      <c r="S81" s="113">
        <f t="shared" si="17"/>
        <v>1</v>
      </c>
    </row>
    <row r="82" spans="2:19" ht="15.75" thickBot="1">
      <c r="B82" s="98" t="s">
        <v>503</v>
      </c>
      <c r="C82" s="98">
        <v>8.5</v>
      </c>
      <c r="D82" s="98">
        <v>7.5</v>
      </c>
      <c r="E82" s="98">
        <v>5</v>
      </c>
      <c r="F82" s="98">
        <v>5</v>
      </c>
      <c r="G82" s="93">
        <v>26</v>
      </c>
      <c r="I82" s="31" t="s">
        <v>306</v>
      </c>
      <c r="N82">
        <f t="shared" si="12"/>
        <v>1</v>
      </c>
      <c r="O82">
        <f t="shared" si="13"/>
        <v>1</v>
      </c>
      <c r="P82">
        <f t="shared" si="14"/>
        <v>1</v>
      </c>
      <c r="Q82">
        <f t="shared" si="15"/>
        <v>1</v>
      </c>
      <c r="R82">
        <f t="shared" si="16"/>
        <v>1</v>
      </c>
      <c r="S82" s="113">
        <f t="shared" si="17"/>
        <v>1</v>
      </c>
    </row>
    <row r="83" spans="2:19" ht="15.75" thickBot="1">
      <c r="B83" s="98" t="s">
        <v>504</v>
      </c>
      <c r="C83" s="98">
        <v>7.5</v>
      </c>
      <c r="D83" s="98">
        <v>9</v>
      </c>
      <c r="E83" s="98">
        <v>9</v>
      </c>
      <c r="F83" s="98">
        <v>0</v>
      </c>
      <c r="G83" s="93">
        <v>25.5</v>
      </c>
      <c r="I83" s="31" t="s">
        <v>306</v>
      </c>
      <c r="N83">
        <f t="shared" si="12"/>
        <v>1</v>
      </c>
      <c r="O83">
        <f t="shared" si="13"/>
        <v>1</v>
      </c>
      <c r="P83">
        <f t="shared" si="14"/>
        <v>1</v>
      </c>
      <c r="Q83">
        <f t="shared" si="15"/>
        <v>0</v>
      </c>
      <c r="R83">
        <f t="shared" si="16"/>
        <v>1</v>
      </c>
      <c r="S83" s="113">
        <f t="shared" si="17"/>
        <v>1</v>
      </c>
    </row>
    <row r="84" spans="2:19" ht="15.75" thickBot="1">
      <c r="B84" s="98" t="s">
        <v>505</v>
      </c>
      <c r="C84" s="98">
        <v>9</v>
      </c>
      <c r="D84" s="98">
        <v>6.5</v>
      </c>
      <c r="E84" s="98">
        <v>2</v>
      </c>
      <c r="F84" s="98">
        <v>6.5</v>
      </c>
      <c r="G84" s="93">
        <v>24</v>
      </c>
      <c r="I84" s="31" t="s">
        <v>306</v>
      </c>
      <c r="N84">
        <f t="shared" si="12"/>
        <v>1</v>
      </c>
      <c r="O84">
        <f t="shared" si="13"/>
        <v>1</v>
      </c>
      <c r="P84">
        <f t="shared" si="14"/>
        <v>0</v>
      </c>
      <c r="Q84">
        <f t="shared" si="15"/>
        <v>1</v>
      </c>
      <c r="R84">
        <f t="shared" si="16"/>
        <v>1</v>
      </c>
      <c r="S84" s="113">
        <f t="shared" si="17"/>
        <v>1</v>
      </c>
    </row>
    <row r="85" spans="2:19" ht="15.75" thickBot="1">
      <c r="B85" s="98" t="s">
        <v>19</v>
      </c>
      <c r="C85" s="98">
        <v>8</v>
      </c>
      <c r="D85" s="98">
        <v>6</v>
      </c>
      <c r="E85" s="98">
        <v>6</v>
      </c>
      <c r="F85" s="98">
        <v>3.5</v>
      </c>
      <c r="G85" s="93">
        <v>23.5</v>
      </c>
      <c r="I85" s="31" t="s">
        <v>306</v>
      </c>
      <c r="N85">
        <f t="shared" si="12"/>
        <v>1</v>
      </c>
      <c r="O85">
        <f t="shared" si="13"/>
        <v>1</v>
      </c>
      <c r="P85">
        <f t="shared" si="14"/>
        <v>1</v>
      </c>
      <c r="Q85">
        <f t="shared" si="15"/>
        <v>0</v>
      </c>
      <c r="R85">
        <f t="shared" si="16"/>
        <v>1</v>
      </c>
      <c r="S85" s="113">
        <f t="shared" si="17"/>
        <v>1</v>
      </c>
    </row>
    <row r="86" spans="2:19" ht="15.75" thickBot="1">
      <c r="B86" s="98" t="s">
        <v>54</v>
      </c>
      <c r="C86" s="98">
        <v>4.5</v>
      </c>
      <c r="D86" s="98">
        <v>5</v>
      </c>
      <c r="E86" s="98">
        <v>7.5</v>
      </c>
      <c r="F86" s="98">
        <v>5.5</v>
      </c>
      <c r="G86" s="93">
        <v>22.5</v>
      </c>
      <c r="I86" s="31" t="s">
        <v>306</v>
      </c>
      <c r="N86">
        <f t="shared" si="12"/>
        <v>0</v>
      </c>
      <c r="O86">
        <f t="shared" si="13"/>
        <v>1</v>
      </c>
      <c r="P86">
        <f t="shared" si="14"/>
        <v>1</v>
      </c>
      <c r="Q86">
        <f t="shared" si="15"/>
        <v>1</v>
      </c>
      <c r="R86">
        <f t="shared" si="16"/>
        <v>1</v>
      </c>
      <c r="S86" s="113">
        <f t="shared" si="17"/>
        <v>1</v>
      </c>
    </row>
    <row r="87" spans="2:19" ht="15.75" thickBot="1">
      <c r="B87" s="98" t="s">
        <v>11</v>
      </c>
      <c r="C87" s="98">
        <v>9</v>
      </c>
      <c r="D87" s="98">
        <v>6</v>
      </c>
      <c r="E87" s="98">
        <v>6.5</v>
      </c>
      <c r="F87" s="98">
        <v>1</v>
      </c>
      <c r="G87" s="93">
        <v>22.5</v>
      </c>
      <c r="I87" s="31" t="s">
        <v>306</v>
      </c>
      <c r="N87">
        <f t="shared" si="12"/>
        <v>1</v>
      </c>
      <c r="O87">
        <f t="shared" si="13"/>
        <v>1</v>
      </c>
      <c r="P87">
        <f t="shared" si="14"/>
        <v>1</v>
      </c>
      <c r="Q87">
        <f t="shared" si="15"/>
        <v>0</v>
      </c>
      <c r="R87">
        <f t="shared" si="16"/>
        <v>1</v>
      </c>
      <c r="S87" s="113">
        <f t="shared" si="17"/>
        <v>1</v>
      </c>
    </row>
    <row r="88" spans="2:19" ht="15.75" thickBot="1">
      <c r="B88" s="98" t="s">
        <v>308</v>
      </c>
      <c r="C88" s="98">
        <v>8</v>
      </c>
      <c r="D88" s="98">
        <v>3</v>
      </c>
      <c r="E88" s="98">
        <v>5.5</v>
      </c>
      <c r="F88" s="98">
        <v>6</v>
      </c>
      <c r="G88" s="93">
        <v>22.5</v>
      </c>
      <c r="I88" s="31" t="s">
        <v>306</v>
      </c>
      <c r="N88">
        <f t="shared" si="12"/>
        <v>1</v>
      </c>
      <c r="O88">
        <f t="shared" si="13"/>
        <v>0</v>
      </c>
      <c r="P88">
        <f t="shared" si="14"/>
        <v>1</v>
      </c>
      <c r="Q88">
        <f t="shared" si="15"/>
        <v>1</v>
      </c>
      <c r="R88">
        <f t="shared" si="16"/>
        <v>1</v>
      </c>
      <c r="S88" s="113">
        <f t="shared" si="17"/>
        <v>1</v>
      </c>
    </row>
    <row r="89" spans="2:19" ht="15.75" thickBot="1">
      <c r="B89" s="98" t="s">
        <v>278</v>
      </c>
      <c r="C89" s="98">
        <v>5.5</v>
      </c>
      <c r="D89" s="98">
        <v>5.5</v>
      </c>
      <c r="E89" s="98">
        <v>3.5</v>
      </c>
      <c r="F89" s="98">
        <v>7</v>
      </c>
      <c r="G89" s="93">
        <v>21.5</v>
      </c>
      <c r="I89" s="31" t="s">
        <v>306</v>
      </c>
      <c r="N89">
        <f t="shared" si="12"/>
        <v>1</v>
      </c>
      <c r="O89">
        <f t="shared" si="13"/>
        <v>1</v>
      </c>
      <c r="P89">
        <f t="shared" si="14"/>
        <v>0</v>
      </c>
      <c r="Q89">
        <f t="shared" si="15"/>
        <v>1</v>
      </c>
      <c r="R89">
        <f t="shared" si="16"/>
        <v>1</v>
      </c>
      <c r="S89" s="113">
        <f t="shared" si="17"/>
        <v>1</v>
      </c>
    </row>
    <row r="90" spans="2:19" ht="15.75" thickBot="1">
      <c r="B90" s="98" t="s">
        <v>273</v>
      </c>
      <c r="C90" s="98">
        <v>9</v>
      </c>
      <c r="D90" s="98">
        <v>8.5</v>
      </c>
      <c r="E90" s="98">
        <v>0</v>
      </c>
      <c r="F90" s="98">
        <v>1</v>
      </c>
      <c r="G90" s="93">
        <v>18.5</v>
      </c>
      <c r="I90" s="31" t="s">
        <v>306</v>
      </c>
      <c r="N90">
        <f t="shared" si="12"/>
        <v>1</v>
      </c>
      <c r="O90">
        <f t="shared" si="13"/>
        <v>1</v>
      </c>
      <c r="P90">
        <f t="shared" si="14"/>
        <v>0</v>
      </c>
      <c r="Q90">
        <f t="shared" si="15"/>
        <v>0</v>
      </c>
      <c r="R90">
        <f t="shared" si="16"/>
        <v>1</v>
      </c>
      <c r="S90" s="113">
        <f t="shared" si="17"/>
        <v>1</v>
      </c>
    </row>
    <row r="91" spans="2:19" ht="15.75" thickBot="1">
      <c r="B91" s="98" t="s">
        <v>4</v>
      </c>
      <c r="C91" s="98">
        <v>7</v>
      </c>
      <c r="D91" s="98">
        <v>5.5</v>
      </c>
      <c r="E91" s="98">
        <v>4</v>
      </c>
      <c r="F91" s="98">
        <v>0.5</v>
      </c>
      <c r="G91" s="93">
        <v>17</v>
      </c>
      <c r="I91" s="31" t="s">
        <v>306</v>
      </c>
      <c r="N91">
        <f t="shared" si="12"/>
        <v>1</v>
      </c>
      <c r="O91">
        <f t="shared" si="13"/>
        <v>1</v>
      </c>
      <c r="P91">
        <f t="shared" si="14"/>
        <v>0</v>
      </c>
      <c r="Q91">
        <f t="shared" si="15"/>
        <v>0</v>
      </c>
      <c r="R91">
        <f t="shared" si="16"/>
        <v>1</v>
      </c>
      <c r="S91" s="113">
        <f t="shared" si="17"/>
        <v>1</v>
      </c>
    </row>
    <row r="92" spans="2:19" ht="15.75" thickBot="1">
      <c r="B92" s="98" t="s">
        <v>278</v>
      </c>
      <c r="C92" s="98">
        <v>1</v>
      </c>
      <c r="D92" s="98">
        <v>5</v>
      </c>
      <c r="E92" s="98">
        <v>8</v>
      </c>
      <c r="F92" s="98">
        <v>2</v>
      </c>
      <c r="G92" s="93">
        <v>16</v>
      </c>
      <c r="I92" s="31" t="s">
        <v>306</v>
      </c>
      <c r="N92">
        <f t="shared" si="12"/>
        <v>0</v>
      </c>
      <c r="O92">
        <f t="shared" si="13"/>
        <v>1</v>
      </c>
      <c r="P92">
        <f t="shared" si="14"/>
        <v>1</v>
      </c>
      <c r="Q92">
        <f t="shared" si="15"/>
        <v>0</v>
      </c>
      <c r="R92">
        <f t="shared" si="16"/>
        <v>1</v>
      </c>
      <c r="S92" s="113">
        <f t="shared" si="17"/>
        <v>1</v>
      </c>
    </row>
    <row r="93" spans="2:19" ht="15.75" thickBot="1">
      <c r="B93" s="98" t="s">
        <v>275</v>
      </c>
      <c r="C93" s="98">
        <v>7</v>
      </c>
      <c r="D93" s="98">
        <v>8.5</v>
      </c>
      <c r="E93" s="98">
        <v>0</v>
      </c>
      <c r="F93" s="98">
        <v>0</v>
      </c>
      <c r="G93" s="93">
        <v>15.5</v>
      </c>
      <c r="I93" s="31" t="s">
        <v>306</v>
      </c>
      <c r="N93">
        <f t="shared" si="12"/>
        <v>1</v>
      </c>
      <c r="O93">
        <f t="shared" si="13"/>
        <v>1</v>
      </c>
      <c r="P93">
        <f t="shared" si="14"/>
        <v>0</v>
      </c>
      <c r="Q93">
        <f t="shared" si="15"/>
        <v>0</v>
      </c>
      <c r="R93">
        <f t="shared" si="16"/>
        <v>1</v>
      </c>
      <c r="S93" s="113">
        <f t="shared" si="17"/>
        <v>1</v>
      </c>
    </row>
    <row r="94" spans="2:19" ht="15.75" thickBot="1">
      <c r="B94" s="98" t="s">
        <v>506</v>
      </c>
      <c r="C94" s="98">
        <v>4</v>
      </c>
      <c r="D94" s="98">
        <v>3.5</v>
      </c>
      <c r="E94" s="98">
        <v>4.5</v>
      </c>
      <c r="F94" s="98">
        <v>2.5</v>
      </c>
      <c r="G94" s="93">
        <v>14.5</v>
      </c>
      <c r="I94" s="31" t="s">
        <v>312</v>
      </c>
      <c r="N94">
        <f t="shared" si="12"/>
        <v>0</v>
      </c>
      <c r="O94">
        <f t="shared" si="13"/>
        <v>0</v>
      </c>
      <c r="P94">
        <f t="shared" si="14"/>
        <v>0</v>
      </c>
      <c r="Q94">
        <f t="shared" si="15"/>
        <v>0</v>
      </c>
      <c r="R94">
        <f t="shared" si="16"/>
        <v>1</v>
      </c>
      <c r="S94" s="113">
        <f t="shared" si="17"/>
        <v>0</v>
      </c>
    </row>
    <row r="95" spans="2:19" ht="15.75" thickBot="1">
      <c r="B95" s="98" t="s">
        <v>507</v>
      </c>
      <c r="C95" s="98">
        <v>2</v>
      </c>
      <c r="D95" s="98">
        <v>3.5</v>
      </c>
      <c r="E95" s="98">
        <v>4.5</v>
      </c>
      <c r="F95" s="98">
        <v>4</v>
      </c>
      <c r="G95" s="93">
        <v>14</v>
      </c>
      <c r="I95" s="31" t="s">
        <v>312</v>
      </c>
      <c r="N95">
        <f t="shared" si="12"/>
        <v>0</v>
      </c>
      <c r="O95">
        <f t="shared" si="13"/>
        <v>0</v>
      </c>
      <c r="P95">
        <f t="shared" si="14"/>
        <v>0</v>
      </c>
      <c r="Q95">
        <f t="shared" si="15"/>
        <v>0</v>
      </c>
      <c r="R95">
        <f t="shared" si="16"/>
        <v>1</v>
      </c>
      <c r="S95" s="113">
        <f t="shared" si="17"/>
        <v>0</v>
      </c>
    </row>
    <row r="96" spans="2:19" ht="15.75" thickBot="1">
      <c r="B96" s="98" t="s">
        <v>24</v>
      </c>
      <c r="C96" s="98">
        <v>7</v>
      </c>
      <c r="D96" s="98">
        <v>2</v>
      </c>
      <c r="E96" s="98">
        <v>4.5</v>
      </c>
      <c r="F96" s="98">
        <v>0</v>
      </c>
      <c r="G96" s="93">
        <v>13.5</v>
      </c>
      <c r="I96" s="31" t="s">
        <v>312</v>
      </c>
      <c r="N96">
        <f t="shared" si="12"/>
        <v>1</v>
      </c>
      <c r="O96">
        <f t="shared" si="13"/>
        <v>0</v>
      </c>
      <c r="P96">
        <f t="shared" si="14"/>
        <v>0</v>
      </c>
      <c r="Q96">
        <f t="shared" si="15"/>
        <v>0</v>
      </c>
      <c r="R96">
        <f t="shared" si="16"/>
        <v>0</v>
      </c>
      <c r="S96" s="113">
        <f t="shared" si="17"/>
        <v>0</v>
      </c>
    </row>
    <row r="97" spans="1:19" ht="15.75" thickBot="1">
      <c r="B97" s="98" t="s">
        <v>279</v>
      </c>
      <c r="C97" s="98">
        <v>1.5</v>
      </c>
      <c r="D97" s="98">
        <v>4.5</v>
      </c>
      <c r="E97" s="98">
        <v>4.5</v>
      </c>
      <c r="F97" s="98">
        <v>1</v>
      </c>
      <c r="G97" s="93">
        <v>11.5</v>
      </c>
      <c r="I97" s="31" t="s">
        <v>312</v>
      </c>
      <c r="N97">
        <f t="shared" si="12"/>
        <v>0</v>
      </c>
      <c r="O97">
        <f t="shared" si="13"/>
        <v>0</v>
      </c>
      <c r="P97">
        <f t="shared" si="14"/>
        <v>0</v>
      </c>
      <c r="Q97">
        <f t="shared" si="15"/>
        <v>0</v>
      </c>
      <c r="R97">
        <f t="shared" si="16"/>
        <v>0</v>
      </c>
      <c r="S97" s="113">
        <f t="shared" si="17"/>
        <v>0</v>
      </c>
    </row>
    <row r="98" spans="1:19" ht="15.75" thickBot="1">
      <c r="B98" s="98" t="s">
        <v>313</v>
      </c>
      <c r="C98" s="98">
        <v>1.5</v>
      </c>
      <c r="D98" s="98">
        <v>2</v>
      </c>
      <c r="E98" s="98">
        <v>4.5</v>
      </c>
      <c r="F98" s="98">
        <v>0</v>
      </c>
      <c r="G98" s="93">
        <v>8</v>
      </c>
      <c r="I98" s="31" t="s">
        <v>312</v>
      </c>
      <c r="N98">
        <f t="shared" si="12"/>
        <v>0</v>
      </c>
      <c r="O98">
        <f t="shared" si="13"/>
        <v>0</v>
      </c>
      <c r="P98">
        <f t="shared" si="14"/>
        <v>0</v>
      </c>
      <c r="Q98">
        <f t="shared" si="15"/>
        <v>0</v>
      </c>
      <c r="R98">
        <f t="shared" si="16"/>
        <v>0</v>
      </c>
      <c r="S98" s="113">
        <f t="shared" si="17"/>
        <v>0</v>
      </c>
    </row>
    <row r="99" spans="1:19" ht="15.75" thickBot="1">
      <c r="B99" s="98" t="s">
        <v>54</v>
      </c>
      <c r="C99" s="98">
        <v>1</v>
      </c>
      <c r="D99" s="98">
        <v>2</v>
      </c>
      <c r="E99" s="98">
        <v>0</v>
      </c>
      <c r="F99" s="98">
        <v>2</v>
      </c>
      <c r="G99" s="93">
        <v>5</v>
      </c>
      <c r="I99" s="31" t="s">
        <v>312</v>
      </c>
      <c r="N99">
        <f t="shared" si="12"/>
        <v>0</v>
      </c>
      <c r="O99">
        <f t="shared" si="13"/>
        <v>0</v>
      </c>
      <c r="P99">
        <f t="shared" si="14"/>
        <v>0</v>
      </c>
      <c r="Q99">
        <f t="shared" si="15"/>
        <v>0</v>
      </c>
      <c r="R99">
        <f t="shared" si="16"/>
        <v>0</v>
      </c>
      <c r="S99" s="113">
        <f t="shared" si="17"/>
        <v>0</v>
      </c>
    </row>
    <row r="100" spans="1:19" ht="15.75" thickBot="1">
      <c r="B100" s="98" t="s">
        <v>265</v>
      </c>
      <c r="C100" s="98">
        <v>4</v>
      </c>
      <c r="D100" s="98">
        <v>0</v>
      </c>
      <c r="E100" s="98">
        <v>0</v>
      </c>
      <c r="F100" s="98">
        <v>0</v>
      </c>
      <c r="G100" s="93">
        <v>4</v>
      </c>
      <c r="I100" s="31" t="s">
        <v>312</v>
      </c>
      <c r="N100">
        <f t="shared" si="12"/>
        <v>0</v>
      </c>
      <c r="O100">
        <f t="shared" si="13"/>
        <v>0</v>
      </c>
      <c r="P100">
        <f t="shared" si="14"/>
        <v>0</v>
      </c>
      <c r="Q100">
        <f t="shared" si="15"/>
        <v>0</v>
      </c>
      <c r="R100">
        <f t="shared" si="16"/>
        <v>0</v>
      </c>
      <c r="S100" s="113">
        <f t="shared" si="17"/>
        <v>0</v>
      </c>
    </row>
    <row r="101" spans="1:19" ht="15.75" thickBot="1">
      <c r="B101" s="98" t="s">
        <v>315</v>
      </c>
      <c r="C101" s="98">
        <v>2.5</v>
      </c>
      <c r="D101" s="98">
        <v>1</v>
      </c>
      <c r="E101" s="98">
        <v>0</v>
      </c>
      <c r="F101" s="98">
        <v>0</v>
      </c>
      <c r="G101" s="93">
        <v>3.5</v>
      </c>
      <c r="I101" s="31" t="s">
        <v>312</v>
      </c>
      <c r="N101">
        <f t="shared" si="12"/>
        <v>0</v>
      </c>
      <c r="O101">
        <f t="shared" si="13"/>
        <v>0</v>
      </c>
      <c r="P101">
        <f t="shared" si="14"/>
        <v>0</v>
      </c>
      <c r="Q101">
        <f t="shared" si="15"/>
        <v>0</v>
      </c>
      <c r="R101">
        <f t="shared" si="16"/>
        <v>0</v>
      </c>
      <c r="S101" s="113">
        <f t="shared" si="17"/>
        <v>0</v>
      </c>
    </row>
    <row r="102" spans="1:19" ht="15.75" thickBot="1">
      <c r="B102" s="98" t="s">
        <v>55</v>
      </c>
      <c r="C102" s="98">
        <v>0</v>
      </c>
      <c r="D102" s="98">
        <v>0.5</v>
      </c>
      <c r="E102" s="98">
        <v>0</v>
      </c>
      <c r="F102" s="98">
        <v>3</v>
      </c>
      <c r="G102" s="93">
        <v>3.5</v>
      </c>
      <c r="I102" s="31" t="s">
        <v>312</v>
      </c>
      <c r="N102">
        <f t="shared" si="12"/>
        <v>0</v>
      </c>
      <c r="O102">
        <f t="shared" si="13"/>
        <v>0</v>
      </c>
      <c r="P102">
        <f t="shared" si="14"/>
        <v>0</v>
      </c>
      <c r="Q102">
        <f t="shared" si="15"/>
        <v>0</v>
      </c>
      <c r="R102">
        <f t="shared" si="16"/>
        <v>0</v>
      </c>
      <c r="S102" s="113">
        <f t="shared" si="17"/>
        <v>0</v>
      </c>
    </row>
    <row r="103" spans="1:19" ht="15.75" thickBot="1">
      <c r="B103" s="98" t="s">
        <v>4</v>
      </c>
      <c r="C103" s="98">
        <v>0</v>
      </c>
      <c r="D103" s="98">
        <v>0.5</v>
      </c>
      <c r="E103" s="98">
        <v>0</v>
      </c>
      <c r="F103" s="98">
        <v>3</v>
      </c>
      <c r="G103" s="93">
        <v>3.5</v>
      </c>
      <c r="I103" s="31" t="s">
        <v>312</v>
      </c>
      <c r="N103">
        <f t="shared" si="12"/>
        <v>0</v>
      </c>
      <c r="O103">
        <f t="shared" si="13"/>
        <v>0</v>
      </c>
      <c r="P103">
        <f t="shared" si="14"/>
        <v>0</v>
      </c>
      <c r="Q103">
        <f t="shared" si="15"/>
        <v>0</v>
      </c>
      <c r="R103">
        <f t="shared" si="16"/>
        <v>0</v>
      </c>
      <c r="S103" s="113">
        <f t="shared" si="17"/>
        <v>0</v>
      </c>
    </row>
    <row r="104" spans="1:19" ht="15.75" thickBot="1">
      <c r="B104" s="98" t="s">
        <v>288</v>
      </c>
      <c r="C104" s="98">
        <v>0</v>
      </c>
      <c r="D104" s="98">
        <v>0</v>
      </c>
      <c r="E104" s="98">
        <v>0</v>
      </c>
      <c r="F104" s="98">
        <v>3</v>
      </c>
      <c r="G104" s="93">
        <v>3</v>
      </c>
      <c r="I104" s="31" t="s">
        <v>312</v>
      </c>
      <c r="N104">
        <f t="shared" si="12"/>
        <v>0</v>
      </c>
      <c r="O104">
        <f t="shared" si="13"/>
        <v>0</v>
      </c>
      <c r="P104">
        <f t="shared" si="14"/>
        <v>0</v>
      </c>
      <c r="Q104">
        <f t="shared" si="15"/>
        <v>0</v>
      </c>
      <c r="R104">
        <f t="shared" si="16"/>
        <v>0</v>
      </c>
      <c r="S104" s="113">
        <f t="shared" si="17"/>
        <v>0</v>
      </c>
    </row>
    <row r="105" spans="1:19" ht="15.75" thickBot="1">
      <c r="B105" s="98" t="s">
        <v>297</v>
      </c>
      <c r="C105" s="98">
        <v>0</v>
      </c>
      <c r="D105" s="98">
        <v>3</v>
      </c>
      <c r="E105" s="98">
        <v>0</v>
      </c>
      <c r="F105" s="98">
        <v>0</v>
      </c>
      <c r="G105" s="93">
        <v>3</v>
      </c>
      <c r="I105" s="31" t="s">
        <v>312</v>
      </c>
      <c r="N105">
        <f t="shared" si="12"/>
        <v>0</v>
      </c>
      <c r="O105">
        <f t="shared" si="13"/>
        <v>0</v>
      </c>
      <c r="P105">
        <f t="shared" si="14"/>
        <v>0</v>
      </c>
      <c r="Q105">
        <f t="shared" si="15"/>
        <v>0</v>
      </c>
      <c r="R105">
        <f t="shared" si="16"/>
        <v>0</v>
      </c>
      <c r="S105" s="113">
        <f t="shared" si="17"/>
        <v>0</v>
      </c>
    </row>
    <row r="106" spans="1:19" ht="15.75" thickBot="1">
      <c r="B106" s="98" t="s">
        <v>263</v>
      </c>
      <c r="C106" s="98">
        <v>0</v>
      </c>
      <c r="D106" s="98">
        <v>0.5</v>
      </c>
      <c r="E106" s="98">
        <v>0</v>
      </c>
      <c r="F106" s="98">
        <v>0</v>
      </c>
      <c r="G106" s="93">
        <v>0.5</v>
      </c>
      <c r="I106" s="31" t="s">
        <v>312</v>
      </c>
      <c r="N106">
        <f t="shared" si="12"/>
        <v>0</v>
      </c>
      <c r="O106">
        <f t="shared" si="13"/>
        <v>0</v>
      </c>
      <c r="P106">
        <f t="shared" si="14"/>
        <v>0</v>
      </c>
      <c r="Q106">
        <f t="shared" si="15"/>
        <v>0</v>
      </c>
      <c r="R106">
        <f t="shared" si="16"/>
        <v>0</v>
      </c>
      <c r="S106" s="113">
        <f t="shared" si="17"/>
        <v>0</v>
      </c>
    </row>
    <row r="107" spans="1:19" ht="15.75" thickBot="1">
      <c r="B107" s="98" t="s">
        <v>262</v>
      </c>
      <c r="C107" s="98">
        <v>0</v>
      </c>
      <c r="D107" s="98">
        <v>0</v>
      </c>
      <c r="E107" s="98">
        <v>0</v>
      </c>
      <c r="F107" s="98">
        <v>0</v>
      </c>
      <c r="G107" s="93">
        <v>0</v>
      </c>
      <c r="I107" s="31" t="s">
        <v>312</v>
      </c>
      <c r="N107">
        <f t="shared" si="12"/>
        <v>0</v>
      </c>
      <c r="O107">
        <f t="shared" si="13"/>
        <v>0</v>
      </c>
      <c r="P107">
        <f t="shared" si="14"/>
        <v>0</v>
      </c>
      <c r="Q107">
        <f t="shared" si="15"/>
        <v>0</v>
      </c>
      <c r="R107">
        <f t="shared" si="16"/>
        <v>0</v>
      </c>
      <c r="S107" s="113">
        <f t="shared" si="17"/>
        <v>0</v>
      </c>
    </row>
    <row r="108" spans="1:19">
      <c r="A108" s="183" t="s">
        <v>633</v>
      </c>
      <c r="C108" s="265">
        <v>10</v>
      </c>
      <c r="D108" s="265">
        <v>7</v>
      </c>
      <c r="E108" s="265">
        <v>9</v>
      </c>
      <c r="F108" s="265">
        <v>10</v>
      </c>
      <c r="G108" s="265">
        <v>36</v>
      </c>
      <c r="N108" s="265">
        <f t="shared" ref="N108:N130" si="18">IF(C108&gt;=5,1,0)</f>
        <v>1</v>
      </c>
      <c r="O108" s="265">
        <f t="shared" ref="O108:O130" si="19">IF(D108&gt;=5,1,0)</f>
        <v>1</v>
      </c>
      <c r="P108" s="265">
        <f t="shared" ref="P108:P130" si="20">IF(E108&gt;=5,1,0)</f>
        <v>1</v>
      </c>
      <c r="Q108" s="265">
        <f t="shared" ref="Q108:Q130" si="21">IF(F108&gt;=5,1,0)</f>
        <v>1</v>
      </c>
      <c r="R108" s="265">
        <f t="shared" ref="R108:R130" si="22">IF(G108&gt;=14,1,0)</f>
        <v>1</v>
      </c>
      <c r="S108" s="113">
        <f t="shared" ref="S108:S130" si="23">IF((N108+O108+P108+Q108+R108)&gt;=3,1,0)</f>
        <v>1</v>
      </c>
    </row>
    <row r="109" spans="1:19">
      <c r="C109" s="265">
        <v>9</v>
      </c>
      <c r="D109" s="265">
        <v>7.5</v>
      </c>
      <c r="E109" s="265">
        <v>10</v>
      </c>
      <c r="F109" s="265">
        <v>4</v>
      </c>
      <c r="G109" s="265">
        <v>30.5</v>
      </c>
      <c r="N109" s="265">
        <f t="shared" si="18"/>
        <v>1</v>
      </c>
      <c r="O109" s="265">
        <f t="shared" si="19"/>
        <v>1</v>
      </c>
      <c r="P109" s="265">
        <f t="shared" si="20"/>
        <v>1</v>
      </c>
      <c r="Q109" s="265">
        <f t="shared" si="21"/>
        <v>0</v>
      </c>
      <c r="R109" s="265">
        <f t="shared" si="22"/>
        <v>1</v>
      </c>
      <c r="S109" s="113">
        <f t="shared" si="23"/>
        <v>1</v>
      </c>
    </row>
    <row r="110" spans="1:19">
      <c r="C110" s="265">
        <v>9</v>
      </c>
      <c r="D110" s="265">
        <v>8</v>
      </c>
      <c r="E110" s="265">
        <v>10</v>
      </c>
      <c r="F110" s="265">
        <v>3.5</v>
      </c>
      <c r="G110" s="265">
        <v>30.5</v>
      </c>
      <c r="N110" s="265">
        <f t="shared" si="18"/>
        <v>1</v>
      </c>
      <c r="O110" s="265">
        <f t="shared" si="19"/>
        <v>1</v>
      </c>
      <c r="P110" s="265">
        <f t="shared" si="20"/>
        <v>1</v>
      </c>
      <c r="Q110" s="265">
        <f t="shared" si="21"/>
        <v>0</v>
      </c>
      <c r="R110" s="265">
        <f t="shared" si="22"/>
        <v>1</v>
      </c>
      <c r="S110" s="113">
        <f t="shared" si="23"/>
        <v>1</v>
      </c>
    </row>
    <row r="111" spans="1:19">
      <c r="C111" s="265">
        <v>8</v>
      </c>
      <c r="D111" s="265">
        <v>6</v>
      </c>
      <c r="E111" s="265">
        <v>9</v>
      </c>
      <c r="F111" s="265">
        <v>5</v>
      </c>
      <c r="G111" s="265">
        <v>28</v>
      </c>
      <c r="N111" s="265">
        <f t="shared" si="18"/>
        <v>1</v>
      </c>
      <c r="O111" s="265">
        <f t="shared" si="19"/>
        <v>1</v>
      </c>
      <c r="P111" s="265">
        <f t="shared" si="20"/>
        <v>1</v>
      </c>
      <c r="Q111" s="265">
        <f t="shared" si="21"/>
        <v>1</v>
      </c>
      <c r="R111" s="265">
        <f t="shared" si="22"/>
        <v>1</v>
      </c>
      <c r="S111" s="113">
        <f t="shared" si="23"/>
        <v>1</v>
      </c>
    </row>
    <row r="112" spans="1:19">
      <c r="C112" s="265">
        <v>8</v>
      </c>
      <c r="D112" s="265">
        <v>10</v>
      </c>
      <c r="E112" s="265">
        <v>4</v>
      </c>
      <c r="F112" s="265">
        <v>0</v>
      </c>
      <c r="G112" s="265">
        <v>22</v>
      </c>
      <c r="N112" s="265">
        <f t="shared" si="18"/>
        <v>1</v>
      </c>
      <c r="O112" s="265">
        <f t="shared" si="19"/>
        <v>1</v>
      </c>
      <c r="P112" s="265">
        <f t="shared" si="20"/>
        <v>0</v>
      </c>
      <c r="Q112" s="265">
        <f t="shared" si="21"/>
        <v>0</v>
      </c>
      <c r="R112" s="265">
        <f t="shared" si="22"/>
        <v>1</v>
      </c>
      <c r="S112" s="113">
        <f t="shared" si="23"/>
        <v>1</v>
      </c>
    </row>
    <row r="113" spans="3:19">
      <c r="C113" s="265">
        <v>0</v>
      </c>
      <c r="D113" s="265">
        <v>8</v>
      </c>
      <c r="E113" s="265">
        <v>9</v>
      </c>
      <c r="F113" s="265">
        <v>3.5</v>
      </c>
      <c r="G113" s="265">
        <v>20.5</v>
      </c>
      <c r="N113" s="265">
        <f t="shared" si="18"/>
        <v>0</v>
      </c>
      <c r="O113" s="265">
        <f t="shared" si="19"/>
        <v>1</v>
      </c>
      <c r="P113" s="265">
        <f t="shared" si="20"/>
        <v>1</v>
      </c>
      <c r="Q113" s="265">
        <f t="shared" si="21"/>
        <v>0</v>
      </c>
      <c r="R113" s="265">
        <f t="shared" si="22"/>
        <v>1</v>
      </c>
      <c r="S113" s="113">
        <f t="shared" si="23"/>
        <v>1</v>
      </c>
    </row>
    <row r="114" spans="3:19">
      <c r="C114" s="265">
        <v>7</v>
      </c>
      <c r="D114" s="265">
        <v>8</v>
      </c>
      <c r="E114" s="265">
        <v>4</v>
      </c>
      <c r="F114" s="265">
        <v>0</v>
      </c>
      <c r="G114" s="265">
        <v>19</v>
      </c>
      <c r="N114" s="265">
        <f t="shared" si="18"/>
        <v>1</v>
      </c>
      <c r="O114" s="265">
        <f t="shared" si="19"/>
        <v>1</v>
      </c>
      <c r="P114" s="265">
        <f t="shared" si="20"/>
        <v>0</v>
      </c>
      <c r="Q114" s="265">
        <f t="shared" si="21"/>
        <v>0</v>
      </c>
      <c r="R114" s="265">
        <f t="shared" si="22"/>
        <v>1</v>
      </c>
      <c r="S114" s="113">
        <f t="shared" si="23"/>
        <v>1</v>
      </c>
    </row>
    <row r="115" spans="3:19">
      <c r="C115" s="265">
        <v>7</v>
      </c>
      <c r="D115" s="265">
        <v>8</v>
      </c>
      <c r="E115" s="265">
        <v>3</v>
      </c>
      <c r="F115" s="265">
        <v>0</v>
      </c>
      <c r="G115" s="265">
        <v>18</v>
      </c>
      <c r="N115" s="265">
        <f t="shared" si="18"/>
        <v>1</v>
      </c>
      <c r="O115" s="265">
        <f t="shared" si="19"/>
        <v>1</v>
      </c>
      <c r="P115" s="265">
        <f t="shared" si="20"/>
        <v>0</v>
      </c>
      <c r="Q115" s="265">
        <f t="shared" si="21"/>
        <v>0</v>
      </c>
      <c r="R115" s="265">
        <f t="shared" si="22"/>
        <v>1</v>
      </c>
      <c r="S115" s="113">
        <f t="shared" si="23"/>
        <v>1</v>
      </c>
    </row>
    <row r="116" spans="3:19">
      <c r="C116" s="265">
        <v>0</v>
      </c>
      <c r="D116" s="265">
        <v>1</v>
      </c>
      <c r="E116" s="265">
        <v>9</v>
      </c>
      <c r="F116" s="265">
        <v>7</v>
      </c>
      <c r="G116" s="265">
        <v>17</v>
      </c>
      <c r="N116" s="265">
        <f t="shared" si="18"/>
        <v>0</v>
      </c>
      <c r="O116" s="265">
        <f t="shared" si="19"/>
        <v>0</v>
      </c>
      <c r="P116" s="265">
        <f t="shared" si="20"/>
        <v>1</v>
      </c>
      <c r="Q116" s="265">
        <f t="shared" si="21"/>
        <v>1</v>
      </c>
      <c r="R116" s="265">
        <f t="shared" si="22"/>
        <v>1</v>
      </c>
      <c r="S116" s="113">
        <f t="shared" si="23"/>
        <v>1</v>
      </c>
    </row>
    <row r="117" spans="3:19">
      <c r="C117" s="265">
        <v>7</v>
      </c>
      <c r="D117" s="265">
        <v>8</v>
      </c>
      <c r="E117" s="265">
        <v>0</v>
      </c>
      <c r="F117" s="265">
        <v>0</v>
      </c>
      <c r="G117" s="265">
        <v>15</v>
      </c>
      <c r="N117" s="265">
        <f t="shared" si="18"/>
        <v>1</v>
      </c>
      <c r="O117" s="265">
        <f t="shared" si="19"/>
        <v>1</v>
      </c>
      <c r="P117" s="265">
        <f t="shared" si="20"/>
        <v>0</v>
      </c>
      <c r="Q117" s="265">
        <f t="shared" si="21"/>
        <v>0</v>
      </c>
      <c r="R117" s="265">
        <f t="shared" si="22"/>
        <v>1</v>
      </c>
      <c r="S117" s="113">
        <f t="shared" si="23"/>
        <v>1</v>
      </c>
    </row>
    <row r="118" spans="3:19">
      <c r="C118" s="265">
        <v>7</v>
      </c>
      <c r="D118" s="265">
        <v>5</v>
      </c>
      <c r="E118" s="265">
        <v>2</v>
      </c>
      <c r="F118" s="265">
        <v>0</v>
      </c>
      <c r="G118" s="265">
        <v>14</v>
      </c>
      <c r="N118" s="265">
        <f t="shared" si="18"/>
        <v>1</v>
      </c>
      <c r="O118" s="265">
        <f t="shared" si="19"/>
        <v>1</v>
      </c>
      <c r="P118" s="265">
        <f t="shared" si="20"/>
        <v>0</v>
      </c>
      <c r="Q118" s="265">
        <f t="shared" si="21"/>
        <v>0</v>
      </c>
      <c r="R118" s="265">
        <f t="shared" si="22"/>
        <v>1</v>
      </c>
      <c r="S118" s="113">
        <f t="shared" si="23"/>
        <v>1</v>
      </c>
    </row>
    <row r="119" spans="3:19">
      <c r="C119" s="265">
        <v>6</v>
      </c>
      <c r="D119" s="265">
        <v>6</v>
      </c>
      <c r="E119" s="265">
        <v>0</v>
      </c>
      <c r="F119" s="265">
        <v>2</v>
      </c>
      <c r="G119" s="265">
        <v>14</v>
      </c>
      <c r="N119" s="265">
        <f t="shared" si="18"/>
        <v>1</v>
      </c>
      <c r="O119" s="265">
        <f t="shared" si="19"/>
        <v>1</v>
      </c>
      <c r="P119" s="265">
        <f t="shared" si="20"/>
        <v>0</v>
      </c>
      <c r="Q119" s="265">
        <f t="shared" si="21"/>
        <v>0</v>
      </c>
      <c r="R119" s="265">
        <f t="shared" si="22"/>
        <v>1</v>
      </c>
      <c r="S119" s="113">
        <f t="shared" si="23"/>
        <v>1</v>
      </c>
    </row>
    <row r="120" spans="3:19">
      <c r="C120" s="265">
        <v>4</v>
      </c>
      <c r="D120" s="265">
        <v>10</v>
      </c>
      <c r="E120" s="265">
        <v>2</v>
      </c>
      <c r="F120" s="265">
        <v>0</v>
      </c>
      <c r="G120" s="265">
        <v>16</v>
      </c>
      <c r="N120" s="265">
        <f t="shared" si="18"/>
        <v>0</v>
      </c>
      <c r="O120" s="265">
        <f t="shared" si="19"/>
        <v>1</v>
      </c>
      <c r="P120" s="265">
        <f t="shared" si="20"/>
        <v>0</v>
      </c>
      <c r="Q120" s="265">
        <f t="shared" si="21"/>
        <v>0</v>
      </c>
      <c r="R120" s="265">
        <f t="shared" si="22"/>
        <v>1</v>
      </c>
      <c r="S120" s="113">
        <f t="shared" si="23"/>
        <v>0</v>
      </c>
    </row>
    <row r="121" spans="3:19">
      <c r="C121" s="265">
        <v>4</v>
      </c>
      <c r="D121" s="265">
        <v>8</v>
      </c>
      <c r="E121" s="265">
        <v>4</v>
      </c>
      <c r="F121" s="265">
        <v>0</v>
      </c>
      <c r="G121" s="265">
        <v>16</v>
      </c>
      <c r="N121" s="265">
        <f t="shared" si="18"/>
        <v>0</v>
      </c>
      <c r="O121" s="265">
        <f t="shared" si="19"/>
        <v>1</v>
      </c>
      <c r="P121" s="265">
        <f t="shared" si="20"/>
        <v>0</v>
      </c>
      <c r="Q121" s="265">
        <f t="shared" si="21"/>
        <v>0</v>
      </c>
      <c r="R121" s="265">
        <f t="shared" si="22"/>
        <v>1</v>
      </c>
      <c r="S121" s="113">
        <f t="shared" si="23"/>
        <v>0</v>
      </c>
    </row>
    <row r="122" spans="3:19">
      <c r="C122" s="265">
        <v>0</v>
      </c>
      <c r="D122" s="265">
        <v>3</v>
      </c>
      <c r="E122" s="265">
        <v>2</v>
      </c>
      <c r="F122" s="265">
        <v>7</v>
      </c>
      <c r="G122" s="265">
        <v>12</v>
      </c>
      <c r="N122" s="265">
        <f t="shared" si="18"/>
        <v>0</v>
      </c>
      <c r="O122" s="265">
        <f t="shared" si="19"/>
        <v>0</v>
      </c>
      <c r="P122" s="265">
        <f t="shared" si="20"/>
        <v>0</v>
      </c>
      <c r="Q122" s="265">
        <f t="shared" si="21"/>
        <v>1</v>
      </c>
      <c r="R122" s="265">
        <f t="shared" si="22"/>
        <v>0</v>
      </c>
      <c r="S122" s="113">
        <f t="shared" si="23"/>
        <v>0</v>
      </c>
    </row>
    <row r="123" spans="3:19">
      <c r="C123" s="265">
        <v>6</v>
      </c>
      <c r="D123" s="265">
        <v>6</v>
      </c>
      <c r="E123" s="265">
        <v>0</v>
      </c>
      <c r="F123" s="265">
        <v>0</v>
      </c>
      <c r="G123" s="265">
        <v>12</v>
      </c>
      <c r="N123" s="265">
        <f t="shared" si="18"/>
        <v>1</v>
      </c>
      <c r="O123" s="265">
        <f t="shared" si="19"/>
        <v>1</v>
      </c>
      <c r="P123" s="265">
        <f t="shared" si="20"/>
        <v>0</v>
      </c>
      <c r="Q123" s="265">
        <f t="shared" si="21"/>
        <v>0</v>
      </c>
      <c r="R123" s="265">
        <f t="shared" si="22"/>
        <v>0</v>
      </c>
      <c r="S123" s="113">
        <f t="shared" si="23"/>
        <v>0</v>
      </c>
    </row>
    <row r="124" spans="3:19">
      <c r="C124" s="265">
        <v>4</v>
      </c>
      <c r="D124" s="265">
        <v>3</v>
      </c>
      <c r="E124" s="265">
        <v>3.5</v>
      </c>
      <c r="F124" s="265">
        <v>0</v>
      </c>
      <c r="G124" s="265">
        <v>10.5</v>
      </c>
      <c r="N124" s="265">
        <f t="shared" si="18"/>
        <v>0</v>
      </c>
      <c r="O124" s="265">
        <f t="shared" si="19"/>
        <v>0</v>
      </c>
      <c r="P124" s="265">
        <f t="shared" si="20"/>
        <v>0</v>
      </c>
      <c r="Q124" s="265">
        <f t="shared" si="21"/>
        <v>0</v>
      </c>
      <c r="R124" s="265">
        <f t="shared" si="22"/>
        <v>0</v>
      </c>
      <c r="S124" s="113">
        <f t="shared" si="23"/>
        <v>0</v>
      </c>
    </row>
    <row r="125" spans="3:19">
      <c r="C125" s="265">
        <v>3</v>
      </c>
      <c r="D125" s="265">
        <v>0</v>
      </c>
      <c r="E125" s="265">
        <v>2.5</v>
      </c>
      <c r="F125" s="265">
        <v>0</v>
      </c>
      <c r="G125" s="265">
        <v>5.5</v>
      </c>
      <c r="N125" s="265">
        <f t="shared" si="18"/>
        <v>0</v>
      </c>
      <c r="O125" s="265">
        <f t="shared" si="19"/>
        <v>0</v>
      </c>
      <c r="P125" s="265">
        <f t="shared" si="20"/>
        <v>0</v>
      </c>
      <c r="Q125" s="265">
        <f t="shared" si="21"/>
        <v>0</v>
      </c>
      <c r="R125" s="265">
        <f t="shared" si="22"/>
        <v>0</v>
      </c>
      <c r="S125" s="113">
        <f t="shared" si="23"/>
        <v>0</v>
      </c>
    </row>
    <row r="126" spans="3:19">
      <c r="C126" s="265">
        <v>0</v>
      </c>
      <c r="D126" s="265">
        <v>3</v>
      </c>
      <c r="E126" s="265">
        <v>0</v>
      </c>
      <c r="F126" s="265">
        <v>0</v>
      </c>
      <c r="G126" s="265">
        <v>3</v>
      </c>
      <c r="N126" s="265">
        <f t="shared" si="18"/>
        <v>0</v>
      </c>
      <c r="O126" s="265">
        <f t="shared" si="19"/>
        <v>0</v>
      </c>
      <c r="P126" s="265">
        <f t="shared" si="20"/>
        <v>0</v>
      </c>
      <c r="Q126" s="265">
        <f t="shared" si="21"/>
        <v>0</v>
      </c>
      <c r="R126" s="265">
        <f t="shared" si="22"/>
        <v>0</v>
      </c>
      <c r="S126" s="113">
        <f t="shared" si="23"/>
        <v>0</v>
      </c>
    </row>
    <row r="127" spans="3:19">
      <c r="C127" s="265">
        <v>0.5</v>
      </c>
      <c r="D127" s="265">
        <v>2</v>
      </c>
      <c r="E127" s="265">
        <v>0</v>
      </c>
      <c r="F127" s="265">
        <v>0</v>
      </c>
      <c r="G127" s="265">
        <v>2.5</v>
      </c>
      <c r="N127" s="265">
        <f t="shared" si="18"/>
        <v>0</v>
      </c>
      <c r="O127" s="265">
        <f t="shared" si="19"/>
        <v>0</v>
      </c>
      <c r="P127" s="265">
        <f t="shared" si="20"/>
        <v>0</v>
      </c>
      <c r="Q127" s="265">
        <f t="shared" si="21"/>
        <v>0</v>
      </c>
      <c r="R127" s="265">
        <f t="shared" si="22"/>
        <v>0</v>
      </c>
      <c r="S127" s="113">
        <f t="shared" si="23"/>
        <v>0</v>
      </c>
    </row>
    <row r="128" spans="3:19">
      <c r="C128" s="265">
        <v>0</v>
      </c>
      <c r="D128" s="265">
        <v>2</v>
      </c>
      <c r="E128" s="265">
        <v>0</v>
      </c>
      <c r="F128" s="265">
        <v>0</v>
      </c>
      <c r="G128" s="265">
        <v>2</v>
      </c>
      <c r="N128" s="265">
        <f t="shared" si="18"/>
        <v>0</v>
      </c>
      <c r="O128" s="265">
        <f t="shared" si="19"/>
        <v>0</v>
      </c>
      <c r="P128" s="265">
        <f t="shared" si="20"/>
        <v>0</v>
      </c>
      <c r="Q128" s="265">
        <f t="shared" si="21"/>
        <v>0</v>
      </c>
      <c r="R128" s="265">
        <f t="shared" si="22"/>
        <v>0</v>
      </c>
      <c r="S128" s="113">
        <f t="shared" si="23"/>
        <v>0</v>
      </c>
    </row>
    <row r="129" spans="3:19">
      <c r="C129" s="265">
        <v>0</v>
      </c>
      <c r="D129" s="265">
        <v>1.5</v>
      </c>
      <c r="E129" s="265">
        <v>0</v>
      </c>
      <c r="F129" s="265">
        <v>0</v>
      </c>
      <c r="G129" s="265">
        <v>1.5</v>
      </c>
      <c r="N129" s="265">
        <f t="shared" si="18"/>
        <v>0</v>
      </c>
      <c r="O129" s="265">
        <f t="shared" si="19"/>
        <v>0</v>
      </c>
      <c r="P129" s="265">
        <f t="shared" si="20"/>
        <v>0</v>
      </c>
      <c r="Q129" s="265">
        <f t="shared" si="21"/>
        <v>0</v>
      </c>
      <c r="R129" s="265">
        <f t="shared" si="22"/>
        <v>0</v>
      </c>
      <c r="S129" s="113">
        <f t="shared" si="23"/>
        <v>0</v>
      </c>
    </row>
    <row r="130" spans="3:19">
      <c r="C130" s="265">
        <v>0</v>
      </c>
      <c r="D130" s="265">
        <v>0</v>
      </c>
      <c r="E130" s="265">
        <v>0</v>
      </c>
      <c r="F130" s="265">
        <v>0</v>
      </c>
      <c r="G130" s="265">
        <v>0</v>
      </c>
      <c r="N130" s="265">
        <f t="shared" si="18"/>
        <v>0</v>
      </c>
      <c r="O130" s="265">
        <f t="shared" si="19"/>
        <v>0</v>
      </c>
      <c r="P130" s="265">
        <f t="shared" si="20"/>
        <v>0</v>
      </c>
      <c r="Q130" s="265">
        <f t="shared" si="21"/>
        <v>0</v>
      </c>
      <c r="R130" s="265">
        <f t="shared" si="22"/>
        <v>0</v>
      </c>
      <c r="S130" s="113">
        <f t="shared" si="23"/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CDC9-83F7-401F-80A9-1422514C8094}">
  <dimension ref="A1:Z118"/>
  <sheetViews>
    <sheetView zoomScaleNormal="100" workbookViewId="0">
      <selection activeCell="T26" sqref="T26:U27"/>
    </sheetView>
  </sheetViews>
  <sheetFormatPr defaultRowHeight="15"/>
  <cols>
    <col min="1" max="1" width="9.85546875" style="31" bestFit="1" customWidth="1"/>
    <col min="2" max="2" width="17.85546875" style="31" bestFit="1" customWidth="1"/>
    <col min="3" max="3" width="3.5703125" style="31" bestFit="1" customWidth="1"/>
    <col min="4" max="4" width="3.28515625" style="31" bestFit="1" customWidth="1"/>
    <col min="5" max="6" width="4" style="31" bestFit="1" customWidth="1"/>
    <col min="7" max="7" width="5" style="31" bestFit="1" customWidth="1"/>
    <col min="8" max="8" width="3.7109375" style="31" bestFit="1" customWidth="1"/>
    <col min="9" max="9" width="3.42578125" style="31" bestFit="1" customWidth="1"/>
    <col min="10" max="21" width="9.140625" style="31"/>
    <col min="22" max="22" width="11.85546875" style="31" bestFit="1" customWidth="1"/>
    <col min="23" max="24" width="9.140625" style="31"/>
    <col min="25" max="25" width="12" style="31" bestFit="1" customWidth="1"/>
    <col min="26" max="16384" width="9.140625" style="31"/>
  </cols>
  <sheetData>
    <row r="1" spans="1:26">
      <c r="A1" s="31" t="s">
        <v>222</v>
      </c>
    </row>
    <row r="2" spans="1:26">
      <c r="A2" s="31" t="s">
        <v>172</v>
      </c>
    </row>
    <row r="3" spans="1:26">
      <c r="B3" s="31" t="s">
        <v>39</v>
      </c>
      <c r="C3" s="31" t="s">
        <v>40</v>
      </c>
      <c r="D3" s="31" t="s">
        <v>41</v>
      </c>
      <c r="E3" s="31" t="s">
        <v>42</v>
      </c>
      <c r="F3" s="31" t="s">
        <v>43</v>
      </c>
      <c r="G3" s="31" t="s">
        <v>44</v>
      </c>
      <c r="H3" s="31" t="s">
        <v>45</v>
      </c>
      <c r="I3" s="31" t="s">
        <v>46</v>
      </c>
      <c r="U3" s="31" t="s">
        <v>998</v>
      </c>
      <c r="W3" s="31" t="s">
        <v>40</v>
      </c>
      <c r="X3" s="31" t="s">
        <v>41</v>
      </c>
      <c r="Y3" s="31" t="s">
        <v>42</v>
      </c>
      <c r="Z3" s="31" t="s">
        <v>43</v>
      </c>
    </row>
    <row r="4" spans="1:26" ht="15.75" thickBot="1">
      <c r="B4" s="28" t="s">
        <v>19</v>
      </c>
      <c r="C4" s="28">
        <v>10</v>
      </c>
      <c r="D4" s="28">
        <v>4</v>
      </c>
      <c r="E4" s="28">
        <v>10</v>
      </c>
      <c r="F4" s="28">
        <v>5</v>
      </c>
      <c r="G4" s="29">
        <v>29</v>
      </c>
      <c r="N4">
        <f t="shared" ref="N4:Q4" si="0">IF(C4&gt;=5,1,0)</f>
        <v>1</v>
      </c>
      <c r="O4">
        <f t="shared" si="0"/>
        <v>0</v>
      </c>
      <c r="P4">
        <f t="shared" si="0"/>
        <v>1</v>
      </c>
      <c r="Q4">
        <f t="shared" si="0"/>
        <v>1</v>
      </c>
      <c r="R4">
        <f t="shared" ref="R4" si="1">IF(G4&gt;=14,1,0)</f>
        <v>1</v>
      </c>
      <c r="S4" s="113">
        <f t="shared" ref="S4" si="2">IF((N4+O4+P4+Q4+R4)&gt;=3,1,0)</f>
        <v>1</v>
      </c>
      <c r="U4" s="31" t="s">
        <v>996</v>
      </c>
      <c r="W4" s="31">
        <f>AVERAGE(C4:C118)/10</f>
        <v>0.44217391304347825</v>
      </c>
      <c r="X4" s="31">
        <f t="shared" ref="X4:Z4" si="3">AVERAGE(D4:D118)/10</f>
        <v>0.11000000000000001</v>
      </c>
      <c r="Y4" s="31">
        <f t="shared" si="3"/>
        <v>0.22695652173913045</v>
      </c>
      <c r="Z4" s="31">
        <f t="shared" si="3"/>
        <v>0.60217391304347823</v>
      </c>
    </row>
    <row r="5" spans="1:26" ht="15.75" thickBot="1">
      <c r="B5" s="8" t="s">
        <v>55</v>
      </c>
      <c r="C5" s="8">
        <v>10</v>
      </c>
      <c r="D5" s="8">
        <v>3</v>
      </c>
      <c r="E5" s="8">
        <v>10</v>
      </c>
      <c r="F5" s="8">
        <v>6</v>
      </c>
      <c r="G5" s="9">
        <v>29</v>
      </c>
      <c r="N5">
        <f t="shared" ref="N5:N65" si="4">IF(C5&gt;=5,1,0)</f>
        <v>1</v>
      </c>
      <c r="O5">
        <f t="shared" ref="O5:O65" si="5">IF(D5&gt;=5,1,0)</f>
        <v>0</v>
      </c>
      <c r="P5">
        <f t="shared" ref="P5:P65" si="6">IF(E5&gt;=5,1,0)</f>
        <v>1</v>
      </c>
      <c r="Q5">
        <f t="shared" ref="Q5:Q65" si="7">IF(F5&gt;=5,1,0)</f>
        <v>1</v>
      </c>
      <c r="R5">
        <f t="shared" ref="R5:R65" si="8">IF(G5&gt;=14,1,0)</f>
        <v>1</v>
      </c>
      <c r="S5" s="113">
        <f t="shared" ref="S5:S65" si="9">IF((N5+O5+P5+Q5+R5)&gt;=3,1,0)</f>
        <v>1</v>
      </c>
      <c r="U5" s="31" t="s">
        <v>997</v>
      </c>
      <c r="W5" s="31">
        <f>AVERAGE(N4:N118)</f>
        <v>0.41739130434782606</v>
      </c>
      <c r="X5" s="31">
        <f t="shared" ref="X5:Z5" si="10">AVERAGE(O4:O118)</f>
        <v>6.9565217391304349E-2</v>
      </c>
      <c r="Y5" s="31">
        <f t="shared" si="10"/>
        <v>0.16521739130434782</v>
      </c>
      <c r="Z5" s="31">
        <f t="shared" si="10"/>
        <v>0.64347826086956517</v>
      </c>
    </row>
    <row r="6" spans="1:26" ht="15.75" thickBot="1">
      <c r="B6" s="12" t="s">
        <v>11</v>
      </c>
      <c r="C6" s="12">
        <v>10</v>
      </c>
      <c r="D6" s="12">
        <v>1</v>
      </c>
      <c r="E6" s="12">
        <v>7</v>
      </c>
      <c r="F6" s="12">
        <v>10</v>
      </c>
      <c r="G6" s="13">
        <v>28</v>
      </c>
      <c r="N6">
        <f t="shared" si="4"/>
        <v>1</v>
      </c>
      <c r="O6">
        <f t="shared" si="5"/>
        <v>0</v>
      </c>
      <c r="P6">
        <f t="shared" si="6"/>
        <v>1</v>
      </c>
      <c r="Q6">
        <f t="shared" si="7"/>
        <v>1</v>
      </c>
      <c r="R6">
        <f t="shared" si="8"/>
        <v>1</v>
      </c>
      <c r="S6" s="113">
        <f t="shared" si="9"/>
        <v>1</v>
      </c>
    </row>
    <row r="7" spans="1:26" ht="15.75" thickBot="1">
      <c r="B7" s="8" t="s">
        <v>19</v>
      </c>
      <c r="C7" s="8">
        <v>10</v>
      </c>
      <c r="D7" s="8">
        <v>5</v>
      </c>
      <c r="E7" s="8">
        <v>3</v>
      </c>
      <c r="F7" s="8">
        <v>10</v>
      </c>
      <c r="G7" s="9">
        <v>28</v>
      </c>
      <c r="N7">
        <f t="shared" si="4"/>
        <v>1</v>
      </c>
      <c r="O7">
        <f t="shared" si="5"/>
        <v>1</v>
      </c>
      <c r="P7">
        <f t="shared" si="6"/>
        <v>0</v>
      </c>
      <c r="Q7">
        <f t="shared" si="7"/>
        <v>1</v>
      </c>
      <c r="R7">
        <f t="shared" si="8"/>
        <v>1</v>
      </c>
      <c r="S7" s="113">
        <f t="shared" si="9"/>
        <v>1</v>
      </c>
      <c r="U7" s="286" t="s">
        <v>40</v>
      </c>
      <c r="V7" s="31" t="s">
        <v>1080</v>
      </c>
      <c r="W7" s="31" t="s">
        <v>1081</v>
      </c>
    </row>
    <row r="8" spans="1:26" ht="15.75" thickBot="1">
      <c r="B8" s="8" t="s">
        <v>19</v>
      </c>
      <c r="C8" s="8">
        <v>10</v>
      </c>
      <c r="D8" s="8">
        <v>4</v>
      </c>
      <c r="E8" s="8">
        <v>2</v>
      </c>
      <c r="F8" s="8">
        <v>10</v>
      </c>
      <c r="G8" s="9">
        <v>26</v>
      </c>
      <c r="N8">
        <f t="shared" si="4"/>
        <v>1</v>
      </c>
      <c r="O8">
        <f t="shared" si="5"/>
        <v>0</v>
      </c>
      <c r="P8">
        <f t="shared" si="6"/>
        <v>0</v>
      </c>
      <c r="Q8">
        <f t="shared" si="7"/>
        <v>1</v>
      </c>
      <c r="R8">
        <f t="shared" si="8"/>
        <v>1</v>
      </c>
      <c r="S8" s="113">
        <f t="shared" si="9"/>
        <v>1</v>
      </c>
      <c r="U8" s="31" t="s">
        <v>1078</v>
      </c>
      <c r="V8" s="31">
        <f>COUNTIFS(N4:N118,"=1",S4:S118,"=1")</f>
        <v>36</v>
      </c>
      <c r="W8" s="31">
        <f>COUNTIFS(N4:N118,"=0",S4:S118,"=1")</f>
        <v>0</v>
      </c>
      <c r="Y8" s="31">
        <f>COS(RADIANS(180*(SQRT(W8*V9)/(SQRT(W8*V9)+SQRT(V8*W9)))))</f>
        <v>1</v>
      </c>
    </row>
    <row r="9" spans="1:26" ht="15.75" thickBot="1">
      <c r="B9" s="12" t="s">
        <v>11</v>
      </c>
      <c r="C9" s="12">
        <v>10</v>
      </c>
      <c r="D9" s="12">
        <v>1</v>
      </c>
      <c r="E9" s="12">
        <v>2</v>
      </c>
      <c r="F9" s="12">
        <v>10</v>
      </c>
      <c r="G9" s="13">
        <v>23</v>
      </c>
      <c r="N9">
        <f t="shared" si="4"/>
        <v>1</v>
      </c>
      <c r="O9">
        <f t="shared" si="5"/>
        <v>0</v>
      </c>
      <c r="P9">
        <f t="shared" si="6"/>
        <v>0</v>
      </c>
      <c r="Q9">
        <f t="shared" si="7"/>
        <v>1</v>
      </c>
      <c r="R9">
        <f t="shared" si="8"/>
        <v>1</v>
      </c>
      <c r="S9" s="113">
        <f t="shared" si="9"/>
        <v>1</v>
      </c>
      <c r="U9" s="31" t="s">
        <v>1079</v>
      </c>
      <c r="V9" s="31">
        <f>COUNTIFS(N4:N118,"=1",S4:S118,"=0")</f>
        <v>12</v>
      </c>
      <c r="W9" s="31">
        <f>COUNTIFS(N4:N118,"=0",S4:S118,"=0")</f>
        <v>67</v>
      </c>
    </row>
    <row r="10" spans="1:26" ht="15.75" thickBot="1">
      <c r="B10" s="8" t="s">
        <v>211</v>
      </c>
      <c r="C10" s="8">
        <v>5</v>
      </c>
      <c r="D10" s="8">
        <v>4</v>
      </c>
      <c r="E10" s="8">
        <v>1</v>
      </c>
      <c r="F10" s="8">
        <v>10</v>
      </c>
      <c r="G10" s="9">
        <v>20</v>
      </c>
      <c r="N10">
        <f t="shared" si="4"/>
        <v>1</v>
      </c>
      <c r="O10">
        <f t="shared" si="5"/>
        <v>0</v>
      </c>
      <c r="P10">
        <f t="shared" si="6"/>
        <v>0</v>
      </c>
      <c r="Q10">
        <f t="shared" si="7"/>
        <v>1</v>
      </c>
      <c r="R10">
        <f t="shared" si="8"/>
        <v>1</v>
      </c>
      <c r="S10" s="113">
        <f t="shared" si="9"/>
        <v>1</v>
      </c>
    </row>
    <row r="11" spans="1:26" ht="15.75" thickBot="1">
      <c r="B11" s="12" t="s">
        <v>9</v>
      </c>
      <c r="C11" s="12">
        <v>7</v>
      </c>
      <c r="D11" s="12">
        <v>0</v>
      </c>
      <c r="E11" s="12">
        <v>1</v>
      </c>
      <c r="F11" s="12">
        <v>6</v>
      </c>
      <c r="G11" s="13">
        <v>14</v>
      </c>
      <c r="N11">
        <f t="shared" si="4"/>
        <v>1</v>
      </c>
      <c r="O11">
        <f t="shared" si="5"/>
        <v>0</v>
      </c>
      <c r="P11">
        <f t="shared" si="6"/>
        <v>0</v>
      </c>
      <c r="Q11">
        <f t="shared" si="7"/>
        <v>1</v>
      </c>
      <c r="R11">
        <f t="shared" si="8"/>
        <v>1</v>
      </c>
      <c r="S11" s="113">
        <f t="shared" si="9"/>
        <v>1</v>
      </c>
      <c r="U11" s="286" t="s">
        <v>41</v>
      </c>
      <c r="V11" s="31" t="s">
        <v>1080</v>
      </c>
      <c r="W11" s="31" t="s">
        <v>1081</v>
      </c>
    </row>
    <row r="12" spans="1:26" ht="15.75" thickBot="1">
      <c r="B12" s="12" t="s">
        <v>4</v>
      </c>
      <c r="C12" s="12">
        <v>4</v>
      </c>
      <c r="D12" s="12">
        <v>6</v>
      </c>
      <c r="E12" s="12">
        <v>1</v>
      </c>
      <c r="F12" s="12">
        <v>4</v>
      </c>
      <c r="G12" s="13">
        <v>15</v>
      </c>
      <c r="N12">
        <f t="shared" si="4"/>
        <v>0</v>
      </c>
      <c r="O12">
        <f t="shared" si="5"/>
        <v>1</v>
      </c>
      <c r="P12">
        <f t="shared" si="6"/>
        <v>0</v>
      </c>
      <c r="Q12">
        <f t="shared" si="7"/>
        <v>0</v>
      </c>
      <c r="R12">
        <f t="shared" si="8"/>
        <v>1</v>
      </c>
      <c r="S12" s="113">
        <f t="shared" si="9"/>
        <v>0</v>
      </c>
      <c r="U12" s="31" t="s">
        <v>1078</v>
      </c>
      <c r="V12" s="31">
        <f>COUNTIFS(O4:O118,"=1",S4:S118,"=1")</f>
        <v>7</v>
      </c>
      <c r="W12" s="31">
        <f>COUNTIFS(O4:O118,"=0",S4:S118,"=1")</f>
        <v>29</v>
      </c>
      <c r="Y12" s="31">
        <f>COS(RADIANS(180*(SQRT(W12*V13)/(SQRT(W12*V13)+SQRT(V12*W13)))))</f>
        <v>0.83182148129548628</v>
      </c>
    </row>
    <row r="13" spans="1:26" ht="15.75" thickBot="1">
      <c r="B13" s="8" t="s">
        <v>14</v>
      </c>
      <c r="C13" s="8">
        <v>9</v>
      </c>
      <c r="D13" s="8">
        <v>0</v>
      </c>
      <c r="E13" s="8">
        <v>2</v>
      </c>
      <c r="F13" s="8">
        <v>3</v>
      </c>
      <c r="G13" s="9">
        <v>14</v>
      </c>
      <c r="N13">
        <f t="shared" si="4"/>
        <v>1</v>
      </c>
      <c r="O13">
        <f t="shared" si="5"/>
        <v>0</v>
      </c>
      <c r="P13">
        <f t="shared" si="6"/>
        <v>0</v>
      </c>
      <c r="Q13">
        <f t="shared" si="7"/>
        <v>0</v>
      </c>
      <c r="R13">
        <f t="shared" si="8"/>
        <v>1</v>
      </c>
      <c r="S13" s="113">
        <f t="shared" si="9"/>
        <v>0</v>
      </c>
      <c r="U13" s="31" t="s">
        <v>1079</v>
      </c>
      <c r="V13" s="31">
        <f>COUNTIFS(O4:O118,"=1",S4:S118,"=0")</f>
        <v>1</v>
      </c>
      <c r="W13" s="31">
        <f>COUNTIFS(O4:O118,"=0",S4:S118,"=0")</f>
        <v>78</v>
      </c>
    </row>
    <row r="14" spans="1:26" ht="15.75" thickBot="1">
      <c r="B14" s="12" t="s">
        <v>24</v>
      </c>
      <c r="C14" s="12">
        <v>0</v>
      </c>
      <c r="D14" s="12">
        <v>2</v>
      </c>
      <c r="E14" s="12">
        <v>1</v>
      </c>
      <c r="F14" s="12">
        <v>10</v>
      </c>
      <c r="G14" s="13">
        <v>13</v>
      </c>
      <c r="N14">
        <f t="shared" si="4"/>
        <v>0</v>
      </c>
      <c r="O14">
        <f t="shared" si="5"/>
        <v>0</v>
      </c>
      <c r="P14">
        <f t="shared" si="6"/>
        <v>0</v>
      </c>
      <c r="Q14">
        <f t="shared" si="7"/>
        <v>1</v>
      </c>
      <c r="R14">
        <f t="shared" si="8"/>
        <v>0</v>
      </c>
      <c r="S14" s="113">
        <f t="shared" si="9"/>
        <v>0</v>
      </c>
    </row>
    <row r="15" spans="1:26" ht="15.75" thickBot="1">
      <c r="B15" s="8" t="s">
        <v>212</v>
      </c>
      <c r="C15" s="8">
        <v>2</v>
      </c>
      <c r="D15" s="8">
        <v>0</v>
      </c>
      <c r="E15" s="8">
        <v>2</v>
      </c>
      <c r="F15" s="8">
        <v>8</v>
      </c>
      <c r="G15" s="9">
        <v>12</v>
      </c>
      <c r="N15">
        <f t="shared" si="4"/>
        <v>0</v>
      </c>
      <c r="O15">
        <f t="shared" si="5"/>
        <v>0</v>
      </c>
      <c r="P15">
        <f t="shared" si="6"/>
        <v>0</v>
      </c>
      <c r="Q15">
        <f t="shared" si="7"/>
        <v>1</v>
      </c>
      <c r="R15">
        <f t="shared" si="8"/>
        <v>0</v>
      </c>
      <c r="S15" s="113">
        <f t="shared" si="9"/>
        <v>0</v>
      </c>
      <c r="U15" s="286" t="s">
        <v>42</v>
      </c>
      <c r="V15" s="31" t="s">
        <v>1080</v>
      </c>
      <c r="W15" s="31" t="s">
        <v>1081</v>
      </c>
    </row>
    <row r="16" spans="1:26" ht="15.75" thickBot="1">
      <c r="B16" s="12" t="s">
        <v>213</v>
      </c>
      <c r="C16" s="12">
        <v>9</v>
      </c>
      <c r="D16" s="12">
        <v>0</v>
      </c>
      <c r="E16" s="12">
        <v>1</v>
      </c>
      <c r="F16" s="12">
        <v>2</v>
      </c>
      <c r="G16" s="13">
        <v>12</v>
      </c>
      <c r="N16">
        <f t="shared" si="4"/>
        <v>1</v>
      </c>
      <c r="O16">
        <f t="shared" si="5"/>
        <v>0</v>
      </c>
      <c r="P16">
        <f t="shared" si="6"/>
        <v>0</v>
      </c>
      <c r="Q16">
        <f t="shared" si="7"/>
        <v>0</v>
      </c>
      <c r="R16">
        <f t="shared" si="8"/>
        <v>0</v>
      </c>
      <c r="S16" s="113">
        <f t="shared" si="9"/>
        <v>0</v>
      </c>
      <c r="U16" s="31" t="s">
        <v>1078</v>
      </c>
      <c r="V16" s="31">
        <f>COUNTIFS(P4:P118,"=1",S4:S118,"=1")</f>
        <v>18</v>
      </c>
      <c r="W16" s="31">
        <f>COUNTIFS(P4:P118,"=0",S4:S118,"=1")</f>
        <v>18</v>
      </c>
      <c r="Y16" s="31">
        <f>COS(RADIANS(180*(SQRT(W16*V17)/(SQRT(W16*V17)+SQRT(V16*W17)))))</f>
        <v>0.94938155870549479</v>
      </c>
    </row>
    <row r="17" spans="1:25" ht="15.75" thickBot="1">
      <c r="B17" s="8" t="s">
        <v>214</v>
      </c>
      <c r="C17" s="8">
        <v>1</v>
      </c>
      <c r="D17" s="8">
        <v>1</v>
      </c>
      <c r="E17" s="8">
        <v>2</v>
      </c>
      <c r="F17" s="8">
        <v>6</v>
      </c>
      <c r="G17" s="9">
        <v>10</v>
      </c>
      <c r="N17">
        <f t="shared" si="4"/>
        <v>0</v>
      </c>
      <c r="O17">
        <f t="shared" si="5"/>
        <v>0</v>
      </c>
      <c r="P17">
        <f t="shared" si="6"/>
        <v>0</v>
      </c>
      <c r="Q17">
        <f t="shared" si="7"/>
        <v>1</v>
      </c>
      <c r="R17">
        <f t="shared" si="8"/>
        <v>0</v>
      </c>
      <c r="S17" s="113">
        <f t="shared" si="9"/>
        <v>0</v>
      </c>
      <c r="U17" s="31" t="s">
        <v>1079</v>
      </c>
      <c r="V17" s="31">
        <f>COUNTIFS(P4:P118,"=1",S4:S118,"=0")</f>
        <v>1</v>
      </c>
      <c r="W17" s="31">
        <f>COUNTIFS(P4:P118,"=0",S4:S118,"=0")</f>
        <v>78</v>
      </c>
    </row>
    <row r="18" spans="1:25" ht="15.75" thickBot="1">
      <c r="B18" s="12" t="s">
        <v>14</v>
      </c>
      <c r="C18" s="12">
        <v>0</v>
      </c>
      <c r="D18" s="12">
        <v>0</v>
      </c>
      <c r="E18" s="12">
        <v>1</v>
      </c>
      <c r="F18" s="12">
        <v>9</v>
      </c>
      <c r="G18" s="13">
        <v>10</v>
      </c>
      <c r="N18">
        <f t="shared" si="4"/>
        <v>0</v>
      </c>
      <c r="O18">
        <f t="shared" si="5"/>
        <v>0</v>
      </c>
      <c r="P18">
        <f t="shared" si="6"/>
        <v>0</v>
      </c>
      <c r="Q18">
        <f t="shared" si="7"/>
        <v>1</v>
      </c>
      <c r="R18">
        <f t="shared" si="8"/>
        <v>0</v>
      </c>
      <c r="S18" s="113">
        <f t="shared" si="9"/>
        <v>0</v>
      </c>
    </row>
    <row r="19" spans="1:25" ht="15.75" thickBot="1">
      <c r="B19" s="8" t="s">
        <v>215</v>
      </c>
      <c r="C19" s="8">
        <v>3</v>
      </c>
      <c r="D19" s="8">
        <v>1</v>
      </c>
      <c r="E19" s="8">
        <v>2</v>
      </c>
      <c r="F19" s="8">
        <v>3</v>
      </c>
      <c r="G19" s="9">
        <v>9</v>
      </c>
      <c r="N19">
        <f t="shared" si="4"/>
        <v>0</v>
      </c>
      <c r="O19">
        <f t="shared" si="5"/>
        <v>0</v>
      </c>
      <c r="P19">
        <f t="shared" si="6"/>
        <v>0</v>
      </c>
      <c r="Q19">
        <f t="shared" si="7"/>
        <v>0</v>
      </c>
      <c r="R19">
        <f t="shared" si="8"/>
        <v>0</v>
      </c>
      <c r="S19" s="113">
        <f t="shared" si="9"/>
        <v>0</v>
      </c>
      <c r="U19" s="286" t="s">
        <v>43</v>
      </c>
      <c r="V19" s="31" t="s">
        <v>1080</v>
      </c>
      <c r="W19" s="31" t="s">
        <v>1081</v>
      </c>
    </row>
    <row r="20" spans="1:25" ht="15.75" thickBot="1">
      <c r="B20" s="12" t="s">
        <v>216</v>
      </c>
      <c r="C20" s="12">
        <v>3</v>
      </c>
      <c r="D20" s="12">
        <v>0</v>
      </c>
      <c r="E20" s="12">
        <v>1</v>
      </c>
      <c r="F20" s="12">
        <v>4</v>
      </c>
      <c r="G20" s="13">
        <v>8</v>
      </c>
      <c r="N20">
        <f t="shared" si="4"/>
        <v>0</v>
      </c>
      <c r="O20">
        <f t="shared" si="5"/>
        <v>0</v>
      </c>
      <c r="P20">
        <f t="shared" si="6"/>
        <v>0</v>
      </c>
      <c r="Q20">
        <f t="shared" si="7"/>
        <v>0</v>
      </c>
      <c r="R20">
        <f t="shared" si="8"/>
        <v>0</v>
      </c>
      <c r="S20" s="113">
        <f t="shared" si="9"/>
        <v>0</v>
      </c>
      <c r="U20" s="31" t="s">
        <v>1078</v>
      </c>
      <c r="V20" s="31">
        <f>COUNTIFS(Q4:Q118,"=1",S4:S118,"=1")</f>
        <v>35</v>
      </c>
      <c r="W20" s="31">
        <f>COUNTIFS(Q4:Q118,"=0",S4:S118,"=1")</f>
        <v>1</v>
      </c>
      <c r="Y20" s="31">
        <f>COS(RADIANS(180*(SQRT(W20*V21)/(SQRT(W20*V21)+SQRT(V20*W21)))))</f>
        <v>0.9007305100752645</v>
      </c>
    </row>
    <row r="21" spans="1:25" ht="15.75" thickBot="1">
      <c r="B21" s="8" t="s">
        <v>217</v>
      </c>
      <c r="C21" s="8">
        <v>1</v>
      </c>
      <c r="D21" s="8">
        <v>0</v>
      </c>
      <c r="E21" s="8">
        <v>0</v>
      </c>
      <c r="F21" s="8">
        <v>7</v>
      </c>
      <c r="G21" s="9">
        <v>8</v>
      </c>
      <c r="N21">
        <f t="shared" si="4"/>
        <v>0</v>
      </c>
      <c r="O21">
        <f t="shared" si="5"/>
        <v>0</v>
      </c>
      <c r="P21">
        <f t="shared" si="6"/>
        <v>0</v>
      </c>
      <c r="Q21">
        <f t="shared" si="7"/>
        <v>1</v>
      </c>
      <c r="R21">
        <f t="shared" si="8"/>
        <v>0</v>
      </c>
      <c r="S21" s="113">
        <f t="shared" si="9"/>
        <v>0</v>
      </c>
      <c r="U21" s="31" t="s">
        <v>1079</v>
      </c>
      <c r="V21" s="31">
        <f>COUNTIFS(Q4:Q118,"=1",S4:S118,"=0")</f>
        <v>39</v>
      </c>
      <c r="W21" s="31">
        <f>COUNTIFS(Q4:Q118,"=0",S4:S118,"=0")</f>
        <v>40</v>
      </c>
    </row>
    <row r="22" spans="1:25" ht="15.75" thickBot="1">
      <c r="B22" s="12" t="s">
        <v>217</v>
      </c>
      <c r="C22" s="12">
        <v>1</v>
      </c>
      <c r="D22" s="12">
        <v>0</v>
      </c>
      <c r="E22" s="12">
        <v>1</v>
      </c>
      <c r="F22" s="12">
        <v>5</v>
      </c>
      <c r="G22" s="13">
        <v>7</v>
      </c>
      <c r="N22">
        <f t="shared" si="4"/>
        <v>0</v>
      </c>
      <c r="O22">
        <f t="shared" si="5"/>
        <v>0</v>
      </c>
      <c r="P22">
        <f t="shared" si="6"/>
        <v>0</v>
      </c>
      <c r="Q22">
        <f t="shared" si="7"/>
        <v>1</v>
      </c>
      <c r="R22">
        <f t="shared" si="8"/>
        <v>0</v>
      </c>
      <c r="S22" s="113">
        <f t="shared" si="9"/>
        <v>0</v>
      </c>
    </row>
    <row r="23" spans="1:25" ht="15.75" thickBot="1">
      <c r="B23" s="8" t="s">
        <v>24</v>
      </c>
      <c r="C23" s="8">
        <v>3</v>
      </c>
      <c r="D23" s="8">
        <v>0</v>
      </c>
      <c r="E23" s="8">
        <v>0</v>
      </c>
      <c r="F23" s="8">
        <v>4</v>
      </c>
      <c r="G23" s="9">
        <v>7</v>
      </c>
      <c r="N23">
        <f t="shared" si="4"/>
        <v>0</v>
      </c>
      <c r="O23">
        <f t="shared" si="5"/>
        <v>0</v>
      </c>
      <c r="P23">
        <f t="shared" si="6"/>
        <v>0</v>
      </c>
      <c r="Q23">
        <f t="shared" si="7"/>
        <v>0</v>
      </c>
      <c r="R23">
        <f t="shared" si="8"/>
        <v>0</v>
      </c>
      <c r="S23" s="113">
        <f t="shared" si="9"/>
        <v>0</v>
      </c>
      <c r="U23" s="31" t="s">
        <v>1086</v>
      </c>
    </row>
    <row r="24" spans="1:25" ht="15.75" thickBot="1">
      <c r="B24" s="12" t="s">
        <v>218</v>
      </c>
      <c r="C24" s="12">
        <v>1</v>
      </c>
      <c r="D24" s="12">
        <v>0</v>
      </c>
      <c r="E24" s="12">
        <v>1</v>
      </c>
      <c r="F24" s="12">
        <v>5</v>
      </c>
      <c r="G24" s="13">
        <v>7</v>
      </c>
      <c r="N24">
        <f t="shared" si="4"/>
        <v>0</v>
      </c>
      <c r="O24">
        <f t="shared" si="5"/>
        <v>0</v>
      </c>
      <c r="P24">
        <f t="shared" si="6"/>
        <v>0</v>
      </c>
      <c r="Q24">
        <f t="shared" si="7"/>
        <v>1</v>
      </c>
      <c r="R24">
        <f t="shared" si="8"/>
        <v>0</v>
      </c>
      <c r="S24" s="113">
        <f t="shared" si="9"/>
        <v>0</v>
      </c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 ht="15.75" thickBot="1">
      <c r="B25" s="8" t="s">
        <v>19</v>
      </c>
      <c r="C25" s="8">
        <v>0</v>
      </c>
      <c r="D25" s="8">
        <v>0</v>
      </c>
      <c r="E25" s="8">
        <v>0</v>
      </c>
      <c r="F25" s="8">
        <v>5</v>
      </c>
      <c r="G25" s="9">
        <v>5</v>
      </c>
      <c r="N25">
        <f t="shared" si="4"/>
        <v>0</v>
      </c>
      <c r="O25">
        <f t="shared" si="5"/>
        <v>0</v>
      </c>
      <c r="P25">
        <f t="shared" si="6"/>
        <v>0</v>
      </c>
      <c r="Q25">
        <f t="shared" si="7"/>
        <v>1</v>
      </c>
      <c r="R25">
        <f t="shared" si="8"/>
        <v>0</v>
      </c>
      <c r="S25" s="113">
        <f t="shared" si="9"/>
        <v>0</v>
      </c>
      <c r="U25" s="31">
        <f>COUNTIF(C:C,"=0")/115</f>
        <v>0.16521739130434782</v>
      </c>
      <c r="V25" s="31">
        <f t="shared" ref="V25:X25" si="11">COUNTIF(D:D,"=0")/115</f>
        <v>0.66086956521739126</v>
      </c>
      <c r="W25" s="31">
        <f t="shared" si="11"/>
        <v>0.33913043478260868</v>
      </c>
      <c r="X25" s="31">
        <f t="shared" si="11"/>
        <v>6.9565217391304349E-2</v>
      </c>
    </row>
    <row r="26" spans="1:25" ht="15.75" thickBot="1">
      <c r="B26" s="12" t="s">
        <v>24</v>
      </c>
      <c r="C26" s="12">
        <v>2</v>
      </c>
      <c r="D26" s="12">
        <v>0</v>
      </c>
      <c r="E26" s="12">
        <v>1</v>
      </c>
      <c r="F26" s="12">
        <v>2</v>
      </c>
      <c r="G26" s="13">
        <v>5</v>
      </c>
      <c r="N26">
        <f t="shared" si="4"/>
        <v>0</v>
      </c>
      <c r="O26">
        <f t="shared" si="5"/>
        <v>0</v>
      </c>
      <c r="P26">
        <f t="shared" si="6"/>
        <v>0</v>
      </c>
      <c r="Q26">
        <f t="shared" si="7"/>
        <v>0</v>
      </c>
      <c r="R26">
        <f t="shared" si="8"/>
        <v>0</v>
      </c>
      <c r="S26" s="113">
        <f t="shared" si="9"/>
        <v>0</v>
      </c>
      <c r="T26" s="31" t="s">
        <v>1094</v>
      </c>
    </row>
    <row r="27" spans="1:25" ht="15.75" thickBot="1">
      <c r="B27" s="8" t="s">
        <v>219</v>
      </c>
      <c r="C27" s="8">
        <v>1</v>
      </c>
      <c r="D27" s="8">
        <v>0</v>
      </c>
      <c r="E27" s="8">
        <v>0</v>
      </c>
      <c r="F27" s="8">
        <v>3</v>
      </c>
      <c r="G27" s="9">
        <v>4</v>
      </c>
      <c r="N27">
        <f t="shared" si="4"/>
        <v>0</v>
      </c>
      <c r="O27">
        <f t="shared" si="5"/>
        <v>0</v>
      </c>
      <c r="P27">
        <f t="shared" si="6"/>
        <v>0</v>
      </c>
      <c r="Q27">
        <f t="shared" si="7"/>
        <v>0</v>
      </c>
      <c r="R27">
        <f t="shared" si="8"/>
        <v>0</v>
      </c>
      <c r="S27" s="113">
        <f t="shared" si="9"/>
        <v>0</v>
      </c>
      <c r="U27" s="31">
        <f>0.75*(1-((DEVSQ(C:C)+DEVSQ(D:D)+DEVSQ(E:E)+DEVSQ(F:F))/DEVSQ(G:G)))</f>
        <v>0.36181799244025281</v>
      </c>
    </row>
    <row r="28" spans="1:25" ht="15.75" thickBot="1">
      <c r="B28" s="12" t="s">
        <v>220</v>
      </c>
      <c r="C28" s="12">
        <v>0</v>
      </c>
      <c r="D28" s="12">
        <v>0</v>
      </c>
      <c r="E28" s="12">
        <v>1</v>
      </c>
      <c r="F28" s="12">
        <v>3</v>
      </c>
      <c r="G28" s="13">
        <v>4</v>
      </c>
      <c r="N28">
        <f t="shared" si="4"/>
        <v>0</v>
      </c>
      <c r="O28">
        <f t="shared" si="5"/>
        <v>0</v>
      </c>
      <c r="P28">
        <f t="shared" si="6"/>
        <v>0</v>
      </c>
      <c r="Q28">
        <f t="shared" si="7"/>
        <v>0</v>
      </c>
      <c r="R28">
        <f t="shared" si="8"/>
        <v>0</v>
      </c>
      <c r="S28" s="113">
        <f t="shared" si="9"/>
        <v>0</v>
      </c>
    </row>
    <row r="29" spans="1:25" ht="15.75" thickBot="1">
      <c r="B29" s="8" t="s">
        <v>221</v>
      </c>
      <c r="C29" s="8">
        <v>1</v>
      </c>
      <c r="D29" s="8">
        <v>0</v>
      </c>
      <c r="E29" s="8">
        <v>2</v>
      </c>
      <c r="F29" s="8">
        <v>1</v>
      </c>
      <c r="G29" s="9">
        <v>4</v>
      </c>
      <c r="N29">
        <f t="shared" si="4"/>
        <v>0</v>
      </c>
      <c r="O29">
        <f t="shared" si="5"/>
        <v>0</v>
      </c>
      <c r="P29">
        <f t="shared" si="6"/>
        <v>0</v>
      </c>
      <c r="Q29">
        <f t="shared" si="7"/>
        <v>0</v>
      </c>
      <c r="R29">
        <f t="shared" si="8"/>
        <v>0</v>
      </c>
      <c r="S29" s="113">
        <f t="shared" si="9"/>
        <v>0</v>
      </c>
    </row>
    <row r="30" spans="1:25">
      <c r="B30" s="67" t="s">
        <v>4</v>
      </c>
      <c r="C30" s="67">
        <v>0</v>
      </c>
      <c r="D30" s="67">
        <v>1</v>
      </c>
      <c r="E30" s="67">
        <v>0</v>
      </c>
      <c r="F30" s="67">
        <v>2</v>
      </c>
      <c r="G30" s="85">
        <v>3</v>
      </c>
      <c r="N30">
        <f t="shared" si="4"/>
        <v>0</v>
      </c>
      <c r="O30">
        <f t="shared" si="5"/>
        <v>0</v>
      </c>
      <c r="P30">
        <f t="shared" si="6"/>
        <v>0</v>
      </c>
      <c r="Q30">
        <f t="shared" si="7"/>
        <v>0</v>
      </c>
      <c r="R30">
        <f t="shared" si="8"/>
        <v>0</v>
      </c>
      <c r="S30" s="113">
        <f t="shared" si="9"/>
        <v>0</v>
      </c>
    </row>
    <row r="31" spans="1:25">
      <c r="A31" s="31" t="s">
        <v>301</v>
      </c>
      <c r="B31" s="31" t="s">
        <v>273</v>
      </c>
      <c r="C31" s="31">
        <v>10</v>
      </c>
      <c r="D31" s="31">
        <v>10</v>
      </c>
      <c r="E31" s="31">
        <v>10</v>
      </c>
      <c r="F31" s="31">
        <v>9</v>
      </c>
      <c r="G31" s="94">
        <v>39</v>
      </c>
      <c r="I31" s="31" t="s">
        <v>306</v>
      </c>
      <c r="N31">
        <f t="shared" si="4"/>
        <v>1</v>
      </c>
      <c r="O31">
        <f t="shared" si="5"/>
        <v>1</v>
      </c>
      <c r="P31">
        <f t="shared" si="6"/>
        <v>1</v>
      </c>
      <c r="Q31">
        <f t="shared" si="7"/>
        <v>1</v>
      </c>
      <c r="R31">
        <f t="shared" si="8"/>
        <v>1</v>
      </c>
      <c r="S31" s="113">
        <f t="shared" si="9"/>
        <v>1</v>
      </c>
    </row>
    <row r="32" spans="1:25">
      <c r="B32" s="31" t="s">
        <v>319</v>
      </c>
      <c r="C32" s="31">
        <v>9</v>
      </c>
      <c r="D32" s="31">
        <v>0</v>
      </c>
      <c r="E32" s="31">
        <v>9.5</v>
      </c>
      <c r="F32" s="31">
        <v>9</v>
      </c>
      <c r="G32" s="94">
        <v>27.5</v>
      </c>
      <c r="I32" s="31" t="s">
        <v>306</v>
      </c>
      <c r="N32">
        <f t="shared" si="4"/>
        <v>1</v>
      </c>
      <c r="O32">
        <f t="shared" si="5"/>
        <v>0</v>
      </c>
      <c r="P32">
        <f t="shared" si="6"/>
        <v>1</v>
      </c>
      <c r="Q32">
        <f t="shared" si="7"/>
        <v>1</v>
      </c>
      <c r="R32">
        <f t="shared" si="8"/>
        <v>1</v>
      </c>
      <c r="S32" s="113">
        <f t="shared" si="9"/>
        <v>1</v>
      </c>
    </row>
    <row r="33" spans="2:19">
      <c r="B33" s="31" t="s">
        <v>51</v>
      </c>
      <c r="C33" s="31">
        <v>6</v>
      </c>
      <c r="D33" s="31">
        <v>0</v>
      </c>
      <c r="E33" s="31">
        <v>10</v>
      </c>
      <c r="F33" s="31">
        <v>10</v>
      </c>
      <c r="G33" s="94">
        <v>26</v>
      </c>
      <c r="I33" s="31" t="s">
        <v>306</v>
      </c>
      <c r="N33">
        <f t="shared" si="4"/>
        <v>1</v>
      </c>
      <c r="O33">
        <f t="shared" si="5"/>
        <v>0</v>
      </c>
      <c r="P33">
        <f t="shared" si="6"/>
        <v>1</v>
      </c>
      <c r="Q33">
        <f t="shared" si="7"/>
        <v>1</v>
      </c>
      <c r="R33">
        <f t="shared" si="8"/>
        <v>1</v>
      </c>
      <c r="S33" s="113">
        <f t="shared" si="9"/>
        <v>1</v>
      </c>
    </row>
    <row r="34" spans="2:19">
      <c r="B34" s="31" t="s">
        <v>24</v>
      </c>
      <c r="C34" s="31">
        <v>9</v>
      </c>
      <c r="D34" s="31">
        <v>1</v>
      </c>
      <c r="E34" s="31">
        <v>4</v>
      </c>
      <c r="F34" s="31">
        <v>10</v>
      </c>
      <c r="G34" s="94">
        <v>24</v>
      </c>
      <c r="I34" s="31" t="s">
        <v>306</v>
      </c>
      <c r="N34">
        <f t="shared" si="4"/>
        <v>1</v>
      </c>
      <c r="O34">
        <f t="shared" si="5"/>
        <v>0</v>
      </c>
      <c r="P34">
        <f t="shared" si="6"/>
        <v>0</v>
      </c>
      <c r="Q34">
        <f t="shared" si="7"/>
        <v>1</v>
      </c>
      <c r="R34">
        <f t="shared" si="8"/>
        <v>1</v>
      </c>
      <c r="S34" s="113">
        <f t="shared" si="9"/>
        <v>1</v>
      </c>
    </row>
    <row r="35" spans="2:19">
      <c r="B35" s="31" t="s">
        <v>2</v>
      </c>
      <c r="C35" s="31">
        <v>10</v>
      </c>
      <c r="D35" s="31">
        <v>0</v>
      </c>
      <c r="E35" s="31">
        <v>0</v>
      </c>
      <c r="F35" s="31">
        <v>10</v>
      </c>
      <c r="G35" s="94">
        <v>20</v>
      </c>
      <c r="I35" s="31" t="s">
        <v>306</v>
      </c>
      <c r="N35">
        <f t="shared" si="4"/>
        <v>1</v>
      </c>
      <c r="O35">
        <f t="shared" si="5"/>
        <v>0</v>
      </c>
      <c r="P35">
        <f t="shared" si="6"/>
        <v>0</v>
      </c>
      <c r="Q35">
        <f t="shared" si="7"/>
        <v>1</v>
      </c>
      <c r="R35">
        <f t="shared" si="8"/>
        <v>1</v>
      </c>
      <c r="S35" s="113">
        <f t="shared" si="9"/>
        <v>1</v>
      </c>
    </row>
    <row r="36" spans="2:19">
      <c r="B36" s="31" t="s">
        <v>279</v>
      </c>
      <c r="C36" s="31">
        <v>4</v>
      </c>
      <c r="D36" s="31">
        <v>2</v>
      </c>
      <c r="E36" s="31">
        <v>2</v>
      </c>
      <c r="F36" s="31">
        <v>9</v>
      </c>
      <c r="G36" s="94">
        <v>17</v>
      </c>
      <c r="I36" s="31" t="s">
        <v>312</v>
      </c>
      <c r="N36">
        <f t="shared" si="4"/>
        <v>0</v>
      </c>
      <c r="O36">
        <f t="shared" si="5"/>
        <v>0</v>
      </c>
      <c r="P36">
        <f t="shared" si="6"/>
        <v>0</v>
      </c>
      <c r="Q36">
        <f t="shared" si="7"/>
        <v>1</v>
      </c>
      <c r="R36">
        <f t="shared" si="8"/>
        <v>1</v>
      </c>
      <c r="S36" s="113">
        <f t="shared" si="9"/>
        <v>0</v>
      </c>
    </row>
    <row r="37" spans="2:19">
      <c r="B37" s="31" t="s">
        <v>24</v>
      </c>
      <c r="C37" s="31">
        <v>10</v>
      </c>
      <c r="D37" s="31">
        <v>1</v>
      </c>
      <c r="E37" s="31">
        <v>2</v>
      </c>
      <c r="F37" s="31">
        <v>3</v>
      </c>
      <c r="G37" s="94">
        <v>16</v>
      </c>
      <c r="I37" s="31" t="s">
        <v>312</v>
      </c>
      <c r="N37">
        <f t="shared" si="4"/>
        <v>1</v>
      </c>
      <c r="O37">
        <f t="shared" si="5"/>
        <v>0</v>
      </c>
      <c r="P37">
        <f t="shared" si="6"/>
        <v>0</v>
      </c>
      <c r="Q37">
        <f t="shared" si="7"/>
        <v>0</v>
      </c>
      <c r="R37">
        <f t="shared" si="8"/>
        <v>1</v>
      </c>
      <c r="S37" s="113">
        <f t="shared" si="9"/>
        <v>0</v>
      </c>
    </row>
    <row r="38" spans="2:19">
      <c r="B38" s="31" t="s">
        <v>291</v>
      </c>
      <c r="C38" s="31">
        <v>9</v>
      </c>
      <c r="D38" s="31">
        <v>0</v>
      </c>
      <c r="E38" s="31">
        <v>2</v>
      </c>
      <c r="F38" s="31">
        <v>4.5</v>
      </c>
      <c r="G38" s="94">
        <v>15.5</v>
      </c>
      <c r="I38" s="31" t="s">
        <v>312</v>
      </c>
      <c r="N38">
        <f t="shared" si="4"/>
        <v>1</v>
      </c>
      <c r="O38">
        <f t="shared" si="5"/>
        <v>0</v>
      </c>
      <c r="P38">
        <f t="shared" si="6"/>
        <v>0</v>
      </c>
      <c r="Q38">
        <f t="shared" si="7"/>
        <v>0</v>
      </c>
      <c r="R38">
        <f t="shared" si="8"/>
        <v>1</v>
      </c>
      <c r="S38" s="113">
        <f t="shared" si="9"/>
        <v>0</v>
      </c>
    </row>
    <row r="39" spans="2:19">
      <c r="B39" s="31" t="s">
        <v>211</v>
      </c>
      <c r="C39" s="31">
        <v>3</v>
      </c>
      <c r="D39" s="31">
        <v>1</v>
      </c>
      <c r="E39" s="31">
        <v>2</v>
      </c>
      <c r="F39" s="31">
        <v>8</v>
      </c>
      <c r="G39" s="94">
        <v>14</v>
      </c>
      <c r="I39" s="31" t="s">
        <v>312</v>
      </c>
      <c r="N39">
        <f t="shared" si="4"/>
        <v>0</v>
      </c>
      <c r="O39">
        <f t="shared" si="5"/>
        <v>0</v>
      </c>
      <c r="P39">
        <f t="shared" si="6"/>
        <v>0</v>
      </c>
      <c r="Q39">
        <f t="shared" si="7"/>
        <v>1</v>
      </c>
      <c r="R39">
        <f t="shared" si="8"/>
        <v>1</v>
      </c>
      <c r="S39" s="113">
        <f t="shared" si="9"/>
        <v>0</v>
      </c>
    </row>
    <row r="40" spans="2:19">
      <c r="B40" s="31" t="s">
        <v>289</v>
      </c>
      <c r="C40" s="31">
        <v>4</v>
      </c>
      <c r="D40" s="31">
        <v>0</v>
      </c>
      <c r="E40" s="31">
        <v>0</v>
      </c>
      <c r="F40" s="31">
        <v>10</v>
      </c>
      <c r="G40" s="94">
        <v>14</v>
      </c>
      <c r="I40" s="31" t="s">
        <v>312</v>
      </c>
      <c r="N40">
        <f t="shared" si="4"/>
        <v>0</v>
      </c>
      <c r="O40">
        <f t="shared" si="5"/>
        <v>0</v>
      </c>
      <c r="P40">
        <f t="shared" si="6"/>
        <v>0</v>
      </c>
      <c r="Q40">
        <f t="shared" si="7"/>
        <v>1</v>
      </c>
      <c r="R40">
        <f t="shared" si="8"/>
        <v>1</v>
      </c>
      <c r="S40" s="113">
        <f t="shared" si="9"/>
        <v>0</v>
      </c>
    </row>
    <row r="41" spans="2:19">
      <c r="B41" s="31" t="s">
        <v>273</v>
      </c>
      <c r="C41" s="31">
        <v>5</v>
      </c>
      <c r="D41" s="31">
        <v>2</v>
      </c>
      <c r="E41" s="31">
        <v>2</v>
      </c>
      <c r="F41" s="31">
        <v>4</v>
      </c>
      <c r="G41" s="94">
        <v>13</v>
      </c>
      <c r="I41" s="31" t="s">
        <v>312</v>
      </c>
      <c r="N41">
        <f t="shared" si="4"/>
        <v>1</v>
      </c>
      <c r="O41">
        <f t="shared" si="5"/>
        <v>0</v>
      </c>
      <c r="P41">
        <f t="shared" si="6"/>
        <v>0</v>
      </c>
      <c r="Q41">
        <f t="shared" si="7"/>
        <v>0</v>
      </c>
      <c r="R41">
        <f t="shared" si="8"/>
        <v>0</v>
      </c>
      <c r="S41" s="113">
        <f t="shared" si="9"/>
        <v>0</v>
      </c>
    </row>
    <row r="42" spans="2:19">
      <c r="B42" s="31" t="s">
        <v>320</v>
      </c>
      <c r="C42" s="31">
        <v>4</v>
      </c>
      <c r="D42" s="31">
        <v>1</v>
      </c>
      <c r="E42" s="31">
        <v>4</v>
      </c>
      <c r="F42" s="31">
        <v>1</v>
      </c>
      <c r="G42" s="94">
        <v>10</v>
      </c>
      <c r="I42" s="31" t="s">
        <v>312</v>
      </c>
      <c r="N42">
        <f t="shared" si="4"/>
        <v>0</v>
      </c>
      <c r="O42">
        <f t="shared" si="5"/>
        <v>0</v>
      </c>
      <c r="P42">
        <f t="shared" si="6"/>
        <v>0</v>
      </c>
      <c r="Q42">
        <f t="shared" si="7"/>
        <v>0</v>
      </c>
      <c r="R42">
        <f t="shared" si="8"/>
        <v>0</v>
      </c>
      <c r="S42" s="113">
        <f t="shared" si="9"/>
        <v>0</v>
      </c>
    </row>
    <row r="43" spans="2:19">
      <c r="B43" s="31" t="s">
        <v>9</v>
      </c>
      <c r="C43" s="31">
        <v>7</v>
      </c>
      <c r="D43" s="31">
        <v>1</v>
      </c>
      <c r="E43" s="31">
        <v>0</v>
      </c>
      <c r="F43" s="31">
        <v>2</v>
      </c>
      <c r="G43" s="94">
        <v>10</v>
      </c>
      <c r="I43" s="31" t="s">
        <v>312</v>
      </c>
      <c r="N43">
        <f t="shared" si="4"/>
        <v>1</v>
      </c>
      <c r="O43">
        <f t="shared" si="5"/>
        <v>0</v>
      </c>
      <c r="P43">
        <f t="shared" si="6"/>
        <v>0</v>
      </c>
      <c r="Q43">
        <f t="shared" si="7"/>
        <v>0</v>
      </c>
      <c r="R43">
        <f t="shared" si="8"/>
        <v>0</v>
      </c>
      <c r="S43" s="113">
        <f t="shared" si="9"/>
        <v>0</v>
      </c>
    </row>
    <row r="44" spans="2:19">
      <c r="B44" s="31" t="s">
        <v>321</v>
      </c>
      <c r="C44" s="31">
        <v>6</v>
      </c>
      <c r="D44" s="31">
        <v>0</v>
      </c>
      <c r="E44" s="31">
        <v>0</v>
      </c>
      <c r="F44" s="31">
        <v>2.5</v>
      </c>
      <c r="G44" s="94">
        <v>8.5</v>
      </c>
      <c r="I44" s="31" t="s">
        <v>312</v>
      </c>
      <c r="N44">
        <f t="shared" si="4"/>
        <v>1</v>
      </c>
      <c r="O44">
        <f t="shared" si="5"/>
        <v>0</v>
      </c>
      <c r="P44">
        <f t="shared" si="6"/>
        <v>0</v>
      </c>
      <c r="Q44">
        <f t="shared" si="7"/>
        <v>0</v>
      </c>
      <c r="R44">
        <f t="shared" si="8"/>
        <v>0</v>
      </c>
      <c r="S44" s="113">
        <f t="shared" si="9"/>
        <v>0</v>
      </c>
    </row>
    <row r="45" spans="2:19">
      <c r="B45" s="31" t="s">
        <v>24</v>
      </c>
      <c r="C45" s="31">
        <v>3</v>
      </c>
      <c r="D45" s="31">
        <v>1</v>
      </c>
      <c r="E45" s="31">
        <v>2</v>
      </c>
      <c r="F45" s="31">
        <v>1</v>
      </c>
      <c r="G45" s="94">
        <v>7</v>
      </c>
      <c r="I45" s="31" t="s">
        <v>312</v>
      </c>
      <c r="N45">
        <f t="shared" si="4"/>
        <v>0</v>
      </c>
      <c r="O45">
        <f t="shared" si="5"/>
        <v>0</v>
      </c>
      <c r="P45">
        <f t="shared" si="6"/>
        <v>0</v>
      </c>
      <c r="Q45">
        <f t="shared" si="7"/>
        <v>0</v>
      </c>
      <c r="R45">
        <f t="shared" si="8"/>
        <v>0</v>
      </c>
      <c r="S45" s="113">
        <f t="shared" si="9"/>
        <v>0</v>
      </c>
    </row>
    <row r="46" spans="2:19">
      <c r="B46" s="31" t="s">
        <v>24</v>
      </c>
      <c r="C46" s="31">
        <v>2</v>
      </c>
      <c r="D46" s="31">
        <v>0</v>
      </c>
      <c r="E46" s="31">
        <v>2</v>
      </c>
      <c r="F46" s="31">
        <v>3</v>
      </c>
      <c r="G46" s="94">
        <v>7</v>
      </c>
      <c r="I46" s="31" t="s">
        <v>312</v>
      </c>
      <c r="N46">
        <f t="shared" si="4"/>
        <v>0</v>
      </c>
      <c r="O46">
        <f t="shared" si="5"/>
        <v>0</v>
      </c>
      <c r="P46">
        <f t="shared" si="6"/>
        <v>0</v>
      </c>
      <c r="Q46">
        <f t="shared" si="7"/>
        <v>0</v>
      </c>
      <c r="R46">
        <f t="shared" si="8"/>
        <v>0</v>
      </c>
      <c r="S46" s="113">
        <f t="shared" si="9"/>
        <v>0</v>
      </c>
    </row>
    <row r="47" spans="2:19">
      <c r="B47" s="31" t="s">
        <v>322</v>
      </c>
      <c r="C47" s="31">
        <v>4</v>
      </c>
      <c r="D47" s="31">
        <v>0</v>
      </c>
      <c r="E47" s="31">
        <v>1</v>
      </c>
      <c r="F47" s="31">
        <v>1</v>
      </c>
      <c r="G47" s="94">
        <v>6</v>
      </c>
      <c r="I47" s="31" t="s">
        <v>312</v>
      </c>
      <c r="N47">
        <f t="shared" si="4"/>
        <v>0</v>
      </c>
      <c r="O47">
        <f t="shared" si="5"/>
        <v>0</v>
      </c>
      <c r="P47">
        <f t="shared" si="6"/>
        <v>0</v>
      </c>
      <c r="Q47">
        <f t="shared" si="7"/>
        <v>0</v>
      </c>
      <c r="R47">
        <f t="shared" si="8"/>
        <v>0</v>
      </c>
      <c r="S47" s="113">
        <f t="shared" si="9"/>
        <v>0</v>
      </c>
    </row>
    <row r="48" spans="2:19">
      <c r="B48" s="31" t="s">
        <v>323</v>
      </c>
      <c r="C48" s="31">
        <v>2</v>
      </c>
      <c r="D48" s="31">
        <v>0</v>
      </c>
      <c r="E48" s="31">
        <v>0</v>
      </c>
      <c r="F48" s="31">
        <v>3</v>
      </c>
      <c r="G48" s="94">
        <v>5</v>
      </c>
      <c r="I48" s="31" t="s">
        <v>312</v>
      </c>
      <c r="N48">
        <f t="shared" si="4"/>
        <v>0</v>
      </c>
      <c r="O48">
        <f t="shared" si="5"/>
        <v>0</v>
      </c>
      <c r="P48">
        <f t="shared" si="6"/>
        <v>0</v>
      </c>
      <c r="Q48">
        <f t="shared" si="7"/>
        <v>0</v>
      </c>
      <c r="R48">
        <f t="shared" si="8"/>
        <v>0</v>
      </c>
      <c r="S48" s="113">
        <f t="shared" si="9"/>
        <v>0</v>
      </c>
    </row>
    <row r="49" spans="1:19">
      <c r="B49" s="31" t="s">
        <v>287</v>
      </c>
      <c r="C49" s="31">
        <v>4</v>
      </c>
      <c r="D49" s="31">
        <v>0</v>
      </c>
      <c r="E49" s="31">
        <v>1</v>
      </c>
      <c r="F49" s="31">
        <v>0</v>
      </c>
      <c r="G49" s="94">
        <v>5</v>
      </c>
      <c r="I49" s="31" t="s">
        <v>312</v>
      </c>
      <c r="N49">
        <f t="shared" si="4"/>
        <v>0</v>
      </c>
      <c r="O49">
        <f t="shared" si="5"/>
        <v>0</v>
      </c>
      <c r="P49">
        <f t="shared" si="6"/>
        <v>0</v>
      </c>
      <c r="Q49">
        <f t="shared" si="7"/>
        <v>0</v>
      </c>
      <c r="R49">
        <f t="shared" si="8"/>
        <v>0</v>
      </c>
      <c r="S49" s="113">
        <f t="shared" si="9"/>
        <v>0</v>
      </c>
    </row>
    <row r="50" spans="1:19">
      <c r="B50" s="31" t="s">
        <v>267</v>
      </c>
      <c r="C50" s="31">
        <v>3</v>
      </c>
      <c r="D50" s="31">
        <v>1</v>
      </c>
      <c r="E50" s="31">
        <v>0</v>
      </c>
      <c r="F50" s="31">
        <v>0</v>
      </c>
      <c r="G50" s="94">
        <v>4</v>
      </c>
      <c r="I50" s="31" t="s">
        <v>312</v>
      </c>
      <c r="N50">
        <f t="shared" si="4"/>
        <v>0</v>
      </c>
      <c r="O50">
        <f t="shared" si="5"/>
        <v>0</v>
      </c>
      <c r="P50">
        <f t="shared" si="6"/>
        <v>0</v>
      </c>
      <c r="Q50">
        <f t="shared" si="7"/>
        <v>0</v>
      </c>
      <c r="R50">
        <f t="shared" si="8"/>
        <v>0</v>
      </c>
      <c r="S50" s="113">
        <f t="shared" si="9"/>
        <v>0</v>
      </c>
    </row>
    <row r="51" spans="1:19">
      <c r="B51" s="31" t="s">
        <v>24</v>
      </c>
      <c r="C51" s="31">
        <v>2</v>
      </c>
      <c r="D51" s="31">
        <v>0</v>
      </c>
      <c r="E51" s="31">
        <v>1</v>
      </c>
      <c r="F51" s="31">
        <v>0</v>
      </c>
      <c r="G51" s="94">
        <v>3</v>
      </c>
      <c r="I51" s="31" t="s">
        <v>312</v>
      </c>
      <c r="N51">
        <f t="shared" si="4"/>
        <v>0</v>
      </c>
      <c r="O51">
        <f t="shared" si="5"/>
        <v>0</v>
      </c>
      <c r="P51">
        <f t="shared" si="6"/>
        <v>0</v>
      </c>
      <c r="Q51">
        <f t="shared" si="7"/>
        <v>0</v>
      </c>
      <c r="R51">
        <f t="shared" si="8"/>
        <v>0</v>
      </c>
      <c r="S51" s="113">
        <f t="shared" si="9"/>
        <v>0</v>
      </c>
    </row>
    <row r="52" spans="1:19">
      <c r="A52" s="31" t="s">
        <v>357</v>
      </c>
      <c r="B52" s="95" t="s">
        <v>358</v>
      </c>
      <c r="C52" s="91">
        <v>10</v>
      </c>
      <c r="D52" s="91">
        <v>8</v>
      </c>
      <c r="E52" s="91">
        <v>10</v>
      </c>
      <c r="F52" s="91">
        <v>10</v>
      </c>
      <c r="G52" s="91">
        <v>38</v>
      </c>
      <c r="I52" s="31" t="s">
        <v>306</v>
      </c>
      <c r="N52">
        <f t="shared" si="4"/>
        <v>1</v>
      </c>
      <c r="O52">
        <f t="shared" si="5"/>
        <v>1</v>
      </c>
      <c r="P52">
        <f t="shared" si="6"/>
        <v>1</v>
      </c>
      <c r="Q52">
        <f t="shared" si="7"/>
        <v>1</v>
      </c>
      <c r="R52">
        <f t="shared" si="8"/>
        <v>1</v>
      </c>
      <c r="S52" s="113">
        <f t="shared" si="9"/>
        <v>1</v>
      </c>
    </row>
    <row r="53" spans="1:19">
      <c r="B53" s="95" t="s">
        <v>359</v>
      </c>
      <c r="C53" s="91">
        <v>10</v>
      </c>
      <c r="D53" s="91">
        <v>0</v>
      </c>
      <c r="E53" s="91">
        <v>8</v>
      </c>
      <c r="F53" s="91">
        <v>10</v>
      </c>
      <c r="G53" s="91">
        <v>28</v>
      </c>
      <c r="I53" s="31" t="s">
        <v>306</v>
      </c>
      <c r="N53">
        <f t="shared" si="4"/>
        <v>1</v>
      </c>
      <c r="O53">
        <f t="shared" si="5"/>
        <v>0</v>
      </c>
      <c r="P53">
        <f t="shared" si="6"/>
        <v>1</v>
      </c>
      <c r="Q53">
        <f t="shared" si="7"/>
        <v>1</v>
      </c>
      <c r="R53">
        <f t="shared" si="8"/>
        <v>1</v>
      </c>
      <c r="S53" s="113">
        <f t="shared" si="9"/>
        <v>1</v>
      </c>
    </row>
    <row r="54" spans="1:19">
      <c r="B54" s="96" t="s">
        <v>360</v>
      </c>
      <c r="C54" s="91">
        <v>10</v>
      </c>
      <c r="D54" s="91">
        <v>3</v>
      </c>
      <c r="E54" s="91">
        <v>1</v>
      </c>
      <c r="F54" s="91">
        <v>2</v>
      </c>
      <c r="G54" s="91">
        <v>16</v>
      </c>
      <c r="I54" s="31" t="s">
        <v>312</v>
      </c>
      <c r="N54">
        <f t="shared" si="4"/>
        <v>1</v>
      </c>
      <c r="O54">
        <f t="shared" si="5"/>
        <v>0</v>
      </c>
      <c r="P54">
        <f t="shared" si="6"/>
        <v>0</v>
      </c>
      <c r="Q54">
        <f t="shared" si="7"/>
        <v>0</v>
      </c>
      <c r="R54">
        <f t="shared" si="8"/>
        <v>1</v>
      </c>
      <c r="S54" s="113">
        <f t="shared" si="9"/>
        <v>0</v>
      </c>
    </row>
    <row r="55" spans="1:19">
      <c r="B55" s="95" t="s">
        <v>361</v>
      </c>
      <c r="C55" s="91">
        <v>2</v>
      </c>
      <c r="D55" s="91">
        <v>1</v>
      </c>
      <c r="E55" s="91">
        <v>2</v>
      </c>
      <c r="F55" s="91">
        <v>10</v>
      </c>
      <c r="G55" s="91">
        <v>15</v>
      </c>
      <c r="I55" s="31" t="s">
        <v>312</v>
      </c>
      <c r="N55">
        <f t="shared" si="4"/>
        <v>0</v>
      </c>
      <c r="O55">
        <f t="shared" si="5"/>
        <v>0</v>
      </c>
      <c r="P55">
        <f t="shared" si="6"/>
        <v>0</v>
      </c>
      <c r="Q55">
        <f t="shared" si="7"/>
        <v>1</v>
      </c>
      <c r="R55">
        <f t="shared" si="8"/>
        <v>1</v>
      </c>
      <c r="S55" s="113">
        <f t="shared" si="9"/>
        <v>0</v>
      </c>
    </row>
    <row r="56" spans="1:19">
      <c r="B56" s="96" t="s">
        <v>362</v>
      </c>
      <c r="C56" s="91">
        <v>0</v>
      </c>
      <c r="D56" s="91">
        <v>3</v>
      </c>
      <c r="E56" s="91">
        <v>0</v>
      </c>
      <c r="F56" s="91">
        <v>10</v>
      </c>
      <c r="G56" s="91">
        <v>13</v>
      </c>
      <c r="I56" s="31" t="s">
        <v>312</v>
      </c>
      <c r="N56">
        <f t="shared" si="4"/>
        <v>0</v>
      </c>
      <c r="O56">
        <f t="shared" si="5"/>
        <v>0</v>
      </c>
      <c r="P56">
        <f t="shared" si="6"/>
        <v>0</v>
      </c>
      <c r="Q56">
        <f t="shared" si="7"/>
        <v>1</v>
      </c>
      <c r="R56">
        <f t="shared" si="8"/>
        <v>0</v>
      </c>
      <c r="S56" s="113">
        <f t="shared" si="9"/>
        <v>0</v>
      </c>
    </row>
    <row r="57" spans="1:19">
      <c r="B57" s="96" t="s">
        <v>363</v>
      </c>
      <c r="C57" s="91">
        <v>2</v>
      </c>
      <c r="D57" s="91">
        <v>0</v>
      </c>
      <c r="E57" s="91">
        <v>2</v>
      </c>
      <c r="F57" s="91">
        <v>9</v>
      </c>
      <c r="G57" s="91">
        <v>13</v>
      </c>
      <c r="I57" s="31" t="s">
        <v>312</v>
      </c>
      <c r="N57">
        <f t="shared" si="4"/>
        <v>0</v>
      </c>
      <c r="O57">
        <f t="shared" si="5"/>
        <v>0</v>
      </c>
      <c r="P57">
        <f t="shared" si="6"/>
        <v>0</v>
      </c>
      <c r="Q57">
        <f t="shared" si="7"/>
        <v>1</v>
      </c>
      <c r="R57">
        <f t="shared" si="8"/>
        <v>0</v>
      </c>
      <c r="S57" s="113">
        <f t="shared" si="9"/>
        <v>0</v>
      </c>
    </row>
    <row r="58" spans="1:19">
      <c r="B58" s="96" t="s">
        <v>364</v>
      </c>
      <c r="C58" s="91">
        <v>1</v>
      </c>
      <c r="D58" s="91">
        <v>1</v>
      </c>
      <c r="E58" s="91">
        <v>0</v>
      </c>
      <c r="F58" s="91">
        <v>10</v>
      </c>
      <c r="G58" s="91">
        <v>12</v>
      </c>
      <c r="I58" s="31" t="s">
        <v>312</v>
      </c>
      <c r="N58">
        <f t="shared" si="4"/>
        <v>0</v>
      </c>
      <c r="O58">
        <f t="shared" si="5"/>
        <v>0</v>
      </c>
      <c r="P58">
        <f t="shared" si="6"/>
        <v>0</v>
      </c>
      <c r="Q58">
        <f t="shared" si="7"/>
        <v>1</v>
      </c>
      <c r="R58">
        <f t="shared" si="8"/>
        <v>0</v>
      </c>
      <c r="S58" s="113">
        <f t="shared" si="9"/>
        <v>0</v>
      </c>
    </row>
    <row r="59" spans="1:19">
      <c r="B59" s="95" t="s">
        <v>365</v>
      </c>
      <c r="C59" s="91">
        <v>0</v>
      </c>
      <c r="D59" s="91">
        <v>1</v>
      </c>
      <c r="E59" s="91">
        <v>0</v>
      </c>
      <c r="F59" s="91">
        <v>10</v>
      </c>
      <c r="G59" s="91">
        <v>11</v>
      </c>
      <c r="I59" s="31" t="s">
        <v>312</v>
      </c>
      <c r="N59">
        <f t="shared" si="4"/>
        <v>0</v>
      </c>
      <c r="O59">
        <f t="shared" si="5"/>
        <v>0</v>
      </c>
      <c r="P59">
        <f t="shared" si="6"/>
        <v>0</v>
      </c>
      <c r="Q59">
        <f t="shared" si="7"/>
        <v>1</v>
      </c>
      <c r="R59">
        <f t="shared" si="8"/>
        <v>0</v>
      </c>
      <c r="S59" s="113">
        <f t="shared" si="9"/>
        <v>0</v>
      </c>
    </row>
    <row r="60" spans="1:19">
      <c r="B60" s="96" t="s">
        <v>366</v>
      </c>
      <c r="C60" s="91">
        <v>2</v>
      </c>
      <c r="D60" s="91">
        <v>0</v>
      </c>
      <c r="E60" s="91">
        <v>2</v>
      </c>
      <c r="F60" s="91">
        <v>5</v>
      </c>
      <c r="G60" s="91">
        <v>9</v>
      </c>
      <c r="I60" s="31" t="s">
        <v>312</v>
      </c>
      <c r="N60">
        <f t="shared" si="4"/>
        <v>0</v>
      </c>
      <c r="O60">
        <f t="shared" si="5"/>
        <v>0</v>
      </c>
      <c r="P60">
        <f t="shared" si="6"/>
        <v>0</v>
      </c>
      <c r="Q60">
        <f t="shared" si="7"/>
        <v>1</v>
      </c>
      <c r="R60">
        <f t="shared" si="8"/>
        <v>0</v>
      </c>
      <c r="S60" s="113">
        <f t="shared" si="9"/>
        <v>0</v>
      </c>
    </row>
    <row r="61" spans="1:19">
      <c r="B61" s="96" t="s">
        <v>367</v>
      </c>
      <c r="C61" s="91">
        <v>0</v>
      </c>
      <c r="D61" s="91">
        <v>0</v>
      </c>
      <c r="E61" s="91">
        <v>0</v>
      </c>
      <c r="F61" s="91">
        <v>7</v>
      </c>
      <c r="G61" s="91">
        <v>7</v>
      </c>
      <c r="I61" s="31" t="s">
        <v>312</v>
      </c>
      <c r="N61">
        <f t="shared" si="4"/>
        <v>0</v>
      </c>
      <c r="O61">
        <f t="shared" si="5"/>
        <v>0</v>
      </c>
      <c r="P61">
        <f t="shared" si="6"/>
        <v>0</v>
      </c>
      <c r="Q61">
        <f t="shared" si="7"/>
        <v>1</v>
      </c>
      <c r="R61">
        <f t="shared" si="8"/>
        <v>0</v>
      </c>
      <c r="S61" s="113">
        <f t="shared" si="9"/>
        <v>0</v>
      </c>
    </row>
    <row r="62" spans="1:19">
      <c r="B62" s="95" t="s">
        <v>368</v>
      </c>
      <c r="C62" s="91">
        <v>1</v>
      </c>
      <c r="D62" s="91">
        <v>0</v>
      </c>
      <c r="E62" s="91">
        <v>0</v>
      </c>
      <c r="F62" s="91">
        <v>0</v>
      </c>
      <c r="G62" s="91">
        <v>1</v>
      </c>
      <c r="I62" s="31" t="s">
        <v>312</v>
      </c>
      <c r="N62">
        <f t="shared" si="4"/>
        <v>0</v>
      </c>
      <c r="O62">
        <f t="shared" si="5"/>
        <v>0</v>
      </c>
      <c r="P62">
        <f t="shared" si="6"/>
        <v>0</v>
      </c>
      <c r="Q62">
        <f t="shared" si="7"/>
        <v>0</v>
      </c>
      <c r="R62">
        <f t="shared" si="8"/>
        <v>0</v>
      </c>
      <c r="S62" s="113">
        <f t="shared" si="9"/>
        <v>0</v>
      </c>
    </row>
    <row r="63" spans="1:19">
      <c r="A63" s="31" t="s">
        <v>406</v>
      </c>
      <c r="B63" s="97"/>
      <c r="C63" s="1">
        <v>10</v>
      </c>
      <c r="D63" s="1">
        <v>10</v>
      </c>
      <c r="E63" s="1">
        <v>10</v>
      </c>
      <c r="F63" s="1">
        <v>8</v>
      </c>
      <c r="G63" s="92">
        <v>38</v>
      </c>
      <c r="H63" s="97"/>
      <c r="I63" s="97" t="s">
        <v>306</v>
      </c>
      <c r="J63" s="97"/>
      <c r="N63">
        <f t="shared" si="4"/>
        <v>1</v>
      </c>
      <c r="O63">
        <f t="shared" si="5"/>
        <v>1</v>
      </c>
      <c r="P63">
        <f t="shared" si="6"/>
        <v>1</v>
      </c>
      <c r="Q63">
        <f t="shared" si="7"/>
        <v>1</v>
      </c>
      <c r="R63">
        <f t="shared" si="8"/>
        <v>1</v>
      </c>
      <c r="S63" s="113">
        <f t="shared" si="9"/>
        <v>1</v>
      </c>
    </row>
    <row r="64" spans="1:19">
      <c r="A64" s="97"/>
      <c r="B64" s="97"/>
      <c r="C64" s="1">
        <v>10</v>
      </c>
      <c r="D64" s="1">
        <v>7</v>
      </c>
      <c r="E64" s="1">
        <v>3</v>
      </c>
      <c r="F64" s="1">
        <v>9</v>
      </c>
      <c r="G64" s="92">
        <v>29</v>
      </c>
      <c r="H64" s="97"/>
      <c r="I64" s="97" t="s">
        <v>306</v>
      </c>
      <c r="J64" s="97"/>
      <c r="N64">
        <f t="shared" si="4"/>
        <v>1</v>
      </c>
      <c r="O64">
        <f t="shared" si="5"/>
        <v>1</v>
      </c>
      <c r="P64">
        <f t="shared" si="6"/>
        <v>0</v>
      </c>
      <c r="Q64">
        <f t="shared" si="7"/>
        <v>1</v>
      </c>
      <c r="R64">
        <f t="shared" si="8"/>
        <v>1</v>
      </c>
      <c r="S64" s="113">
        <f t="shared" si="9"/>
        <v>1</v>
      </c>
    </row>
    <row r="65" spans="1:19">
      <c r="A65" s="97"/>
      <c r="B65" s="97"/>
      <c r="C65" s="97">
        <v>10</v>
      </c>
      <c r="D65" s="1">
        <v>0</v>
      </c>
      <c r="E65" s="1">
        <v>7</v>
      </c>
      <c r="F65" s="1">
        <v>10</v>
      </c>
      <c r="G65" s="92">
        <v>27</v>
      </c>
      <c r="H65" s="97"/>
      <c r="I65" s="97" t="s">
        <v>306</v>
      </c>
      <c r="J65" s="97"/>
      <c r="N65">
        <f t="shared" si="4"/>
        <v>1</v>
      </c>
      <c r="O65">
        <f t="shared" si="5"/>
        <v>0</v>
      </c>
      <c r="P65">
        <f t="shared" si="6"/>
        <v>1</v>
      </c>
      <c r="Q65">
        <f t="shared" si="7"/>
        <v>1</v>
      </c>
      <c r="R65">
        <f t="shared" si="8"/>
        <v>1</v>
      </c>
      <c r="S65" s="113">
        <f t="shared" si="9"/>
        <v>1</v>
      </c>
    </row>
    <row r="66" spans="1:19">
      <c r="A66" s="97"/>
      <c r="B66" s="97"/>
      <c r="C66" s="97">
        <v>10</v>
      </c>
      <c r="D66" s="1">
        <v>0</v>
      </c>
      <c r="E66" s="97">
        <v>6</v>
      </c>
      <c r="F66" s="1">
        <v>7</v>
      </c>
      <c r="G66" s="92">
        <v>23</v>
      </c>
      <c r="H66" s="97"/>
      <c r="I66" s="97" t="s">
        <v>306</v>
      </c>
      <c r="J66" s="97"/>
      <c r="N66">
        <f t="shared" ref="N66:N106" si="12">IF(C66&gt;=5,1,0)</f>
        <v>1</v>
      </c>
      <c r="O66">
        <f t="shared" ref="O66:O106" si="13">IF(D66&gt;=5,1,0)</f>
        <v>0</v>
      </c>
      <c r="P66">
        <f t="shared" ref="P66:P106" si="14">IF(E66&gt;=5,1,0)</f>
        <v>1</v>
      </c>
      <c r="Q66">
        <f t="shared" ref="Q66:Q106" si="15">IF(F66&gt;=5,1,0)</f>
        <v>1</v>
      </c>
      <c r="R66">
        <f t="shared" ref="R66:R106" si="16">IF(G66&gt;=14,1,0)</f>
        <v>1</v>
      </c>
      <c r="S66" s="113">
        <f t="shared" ref="S66:S106" si="17">IF((N66+O66+P66+Q66+R66)&gt;=3,1,0)</f>
        <v>1</v>
      </c>
    </row>
    <row r="67" spans="1:19">
      <c r="A67" s="97"/>
      <c r="B67" s="97"/>
      <c r="C67" s="97">
        <v>8</v>
      </c>
      <c r="D67" s="1">
        <v>2</v>
      </c>
      <c r="E67" s="1">
        <v>2</v>
      </c>
      <c r="F67" s="1">
        <v>9</v>
      </c>
      <c r="G67" s="92">
        <v>21</v>
      </c>
      <c r="H67" s="97"/>
      <c r="I67" s="97" t="s">
        <v>306</v>
      </c>
      <c r="J67" s="97"/>
      <c r="N67">
        <f t="shared" si="12"/>
        <v>1</v>
      </c>
      <c r="O67">
        <f t="shared" si="13"/>
        <v>0</v>
      </c>
      <c r="P67">
        <f t="shared" si="14"/>
        <v>0</v>
      </c>
      <c r="Q67">
        <f t="shared" si="15"/>
        <v>1</v>
      </c>
      <c r="R67">
        <f t="shared" si="16"/>
        <v>1</v>
      </c>
      <c r="S67" s="113">
        <f t="shared" si="17"/>
        <v>1</v>
      </c>
    </row>
    <row r="68" spans="1:19">
      <c r="A68" s="97"/>
      <c r="B68" s="97"/>
      <c r="C68" s="97">
        <v>8</v>
      </c>
      <c r="D68" s="1">
        <v>0</v>
      </c>
      <c r="E68" s="1">
        <v>1</v>
      </c>
      <c r="F68" s="1">
        <v>8</v>
      </c>
      <c r="G68" s="92">
        <v>17</v>
      </c>
      <c r="H68" s="97"/>
      <c r="I68" s="97" t="s">
        <v>306</v>
      </c>
      <c r="J68" s="97"/>
      <c r="N68">
        <f t="shared" si="12"/>
        <v>1</v>
      </c>
      <c r="O68">
        <f t="shared" si="13"/>
        <v>0</v>
      </c>
      <c r="P68">
        <f t="shared" si="14"/>
        <v>0</v>
      </c>
      <c r="Q68">
        <f t="shared" si="15"/>
        <v>1</v>
      </c>
      <c r="R68">
        <f t="shared" si="16"/>
        <v>1</v>
      </c>
      <c r="S68" s="113">
        <f t="shared" si="17"/>
        <v>1</v>
      </c>
    </row>
    <row r="69" spans="1:19">
      <c r="A69" s="97"/>
      <c r="B69" s="97"/>
      <c r="C69" s="97">
        <v>10</v>
      </c>
      <c r="D69" s="1">
        <v>0</v>
      </c>
      <c r="E69" s="1">
        <v>0</v>
      </c>
      <c r="F69" s="1">
        <v>6</v>
      </c>
      <c r="G69" s="92">
        <v>16</v>
      </c>
      <c r="H69" s="97"/>
      <c r="I69" s="97" t="s">
        <v>306</v>
      </c>
      <c r="J69" s="97"/>
      <c r="N69">
        <f t="shared" si="12"/>
        <v>1</v>
      </c>
      <c r="O69">
        <f t="shared" si="13"/>
        <v>0</v>
      </c>
      <c r="P69">
        <f t="shared" si="14"/>
        <v>0</v>
      </c>
      <c r="Q69">
        <f t="shared" si="15"/>
        <v>1</v>
      </c>
      <c r="R69">
        <f t="shared" si="16"/>
        <v>1</v>
      </c>
      <c r="S69" s="113">
        <f t="shared" si="17"/>
        <v>1</v>
      </c>
    </row>
    <row r="70" spans="1:19">
      <c r="A70" s="97"/>
      <c r="B70" s="97"/>
      <c r="C70" s="97">
        <v>0</v>
      </c>
      <c r="D70" s="1">
        <v>4</v>
      </c>
      <c r="E70" s="1">
        <v>4</v>
      </c>
      <c r="F70" s="1">
        <v>10</v>
      </c>
      <c r="G70" s="1">
        <v>18</v>
      </c>
      <c r="H70" s="97"/>
      <c r="I70" s="97" t="s">
        <v>312</v>
      </c>
      <c r="J70" s="97"/>
      <c r="N70">
        <f t="shared" si="12"/>
        <v>0</v>
      </c>
      <c r="O70">
        <f t="shared" si="13"/>
        <v>0</v>
      </c>
      <c r="P70">
        <f t="shared" si="14"/>
        <v>0</v>
      </c>
      <c r="Q70">
        <f t="shared" si="15"/>
        <v>1</v>
      </c>
      <c r="R70">
        <f t="shared" si="16"/>
        <v>1</v>
      </c>
      <c r="S70" s="113">
        <f t="shared" si="17"/>
        <v>0</v>
      </c>
    </row>
    <row r="71" spans="1:19">
      <c r="A71" s="97"/>
      <c r="B71" s="97"/>
      <c r="C71" s="97">
        <v>1</v>
      </c>
      <c r="D71" s="1">
        <v>4</v>
      </c>
      <c r="E71" s="1">
        <v>1</v>
      </c>
      <c r="F71" s="1">
        <v>8</v>
      </c>
      <c r="G71" s="1">
        <v>14</v>
      </c>
      <c r="H71" s="97"/>
      <c r="I71" s="97" t="s">
        <v>312</v>
      </c>
      <c r="J71" s="97"/>
      <c r="N71">
        <f t="shared" si="12"/>
        <v>0</v>
      </c>
      <c r="O71">
        <f t="shared" si="13"/>
        <v>0</v>
      </c>
      <c r="P71">
        <f t="shared" si="14"/>
        <v>0</v>
      </c>
      <c r="Q71">
        <f t="shared" si="15"/>
        <v>1</v>
      </c>
      <c r="R71">
        <f t="shared" si="16"/>
        <v>1</v>
      </c>
      <c r="S71" s="113">
        <f t="shared" si="17"/>
        <v>0</v>
      </c>
    </row>
    <row r="72" spans="1:19">
      <c r="A72" s="97"/>
      <c r="B72" s="97"/>
      <c r="C72" s="97">
        <v>2</v>
      </c>
      <c r="D72" s="1">
        <v>0</v>
      </c>
      <c r="E72" s="1">
        <v>2</v>
      </c>
      <c r="F72" s="1">
        <v>10</v>
      </c>
      <c r="G72" s="1">
        <v>14</v>
      </c>
      <c r="H72" s="97"/>
      <c r="I72" s="97" t="s">
        <v>312</v>
      </c>
      <c r="J72" s="97"/>
      <c r="N72">
        <f t="shared" si="12"/>
        <v>0</v>
      </c>
      <c r="O72">
        <f t="shared" si="13"/>
        <v>0</v>
      </c>
      <c r="P72">
        <f t="shared" si="14"/>
        <v>0</v>
      </c>
      <c r="Q72">
        <f t="shared" si="15"/>
        <v>1</v>
      </c>
      <c r="R72">
        <f t="shared" si="16"/>
        <v>1</v>
      </c>
      <c r="S72" s="113">
        <f t="shared" si="17"/>
        <v>0</v>
      </c>
    </row>
    <row r="73" spans="1:19">
      <c r="A73" s="97"/>
      <c r="B73" s="97"/>
      <c r="C73" s="97">
        <v>3</v>
      </c>
      <c r="D73" s="1">
        <v>0</v>
      </c>
      <c r="E73" s="1">
        <v>0</v>
      </c>
      <c r="F73" s="1">
        <v>10</v>
      </c>
      <c r="G73" s="1">
        <v>13</v>
      </c>
      <c r="H73" s="97"/>
      <c r="I73" s="97" t="s">
        <v>312</v>
      </c>
      <c r="J73" s="97"/>
      <c r="N73">
        <f t="shared" si="12"/>
        <v>0</v>
      </c>
      <c r="O73">
        <f t="shared" si="13"/>
        <v>0</v>
      </c>
      <c r="P73">
        <f t="shared" si="14"/>
        <v>0</v>
      </c>
      <c r="Q73">
        <f t="shared" si="15"/>
        <v>1</v>
      </c>
      <c r="R73">
        <f t="shared" si="16"/>
        <v>0</v>
      </c>
      <c r="S73" s="113">
        <f t="shared" si="17"/>
        <v>0</v>
      </c>
    </row>
    <row r="74" spans="1:19">
      <c r="A74" s="97"/>
      <c r="B74" s="97"/>
      <c r="C74" s="97">
        <v>9</v>
      </c>
      <c r="D74" s="1">
        <v>0</v>
      </c>
      <c r="E74" s="1">
        <v>3</v>
      </c>
      <c r="F74" s="1">
        <v>1</v>
      </c>
      <c r="G74" s="1">
        <v>13</v>
      </c>
      <c r="H74" s="97"/>
      <c r="I74" s="97" t="s">
        <v>312</v>
      </c>
      <c r="J74" s="97"/>
      <c r="N74">
        <f t="shared" si="12"/>
        <v>1</v>
      </c>
      <c r="O74">
        <f t="shared" si="13"/>
        <v>0</v>
      </c>
      <c r="P74">
        <f t="shared" si="14"/>
        <v>0</v>
      </c>
      <c r="Q74">
        <f t="shared" si="15"/>
        <v>0</v>
      </c>
      <c r="R74">
        <f t="shared" si="16"/>
        <v>0</v>
      </c>
      <c r="S74" s="113">
        <f t="shared" si="17"/>
        <v>0</v>
      </c>
    </row>
    <row r="75" spans="1:19">
      <c r="A75" s="97"/>
      <c r="B75" s="97"/>
      <c r="C75" s="97">
        <v>3</v>
      </c>
      <c r="D75" s="1">
        <v>0</v>
      </c>
      <c r="E75" s="1">
        <v>0</v>
      </c>
      <c r="F75" s="1">
        <v>10</v>
      </c>
      <c r="G75" s="1">
        <v>13</v>
      </c>
      <c r="H75" s="97"/>
      <c r="I75" s="97" t="s">
        <v>312</v>
      </c>
      <c r="J75" s="97"/>
      <c r="N75">
        <f t="shared" si="12"/>
        <v>0</v>
      </c>
      <c r="O75">
        <f t="shared" si="13"/>
        <v>0</v>
      </c>
      <c r="P75">
        <f t="shared" si="14"/>
        <v>0</v>
      </c>
      <c r="Q75">
        <f t="shared" si="15"/>
        <v>1</v>
      </c>
      <c r="R75">
        <f t="shared" si="16"/>
        <v>0</v>
      </c>
      <c r="S75" s="113">
        <f t="shared" si="17"/>
        <v>0</v>
      </c>
    </row>
    <row r="76" spans="1:19">
      <c r="A76" s="97"/>
      <c r="B76" s="97"/>
      <c r="C76" s="97">
        <v>2</v>
      </c>
      <c r="D76" s="1">
        <v>1</v>
      </c>
      <c r="E76" s="1">
        <v>0</v>
      </c>
      <c r="F76" s="1">
        <v>9</v>
      </c>
      <c r="G76" s="1">
        <v>12</v>
      </c>
      <c r="H76" s="97"/>
      <c r="I76" s="97" t="s">
        <v>312</v>
      </c>
      <c r="J76" s="97"/>
      <c r="N76">
        <f t="shared" si="12"/>
        <v>0</v>
      </c>
      <c r="O76">
        <f t="shared" si="13"/>
        <v>0</v>
      </c>
      <c r="P76">
        <f t="shared" si="14"/>
        <v>0</v>
      </c>
      <c r="Q76">
        <f t="shared" si="15"/>
        <v>1</v>
      </c>
      <c r="R76">
        <f t="shared" si="16"/>
        <v>0</v>
      </c>
      <c r="S76" s="113">
        <f t="shared" si="17"/>
        <v>0</v>
      </c>
    </row>
    <row r="77" spans="1:19">
      <c r="A77" s="97"/>
      <c r="B77" s="97"/>
      <c r="C77" s="97">
        <v>0</v>
      </c>
      <c r="D77" s="1">
        <v>0</v>
      </c>
      <c r="E77" s="1">
        <v>2</v>
      </c>
      <c r="F77" s="1">
        <v>9</v>
      </c>
      <c r="G77" s="1">
        <v>11</v>
      </c>
      <c r="H77" s="97"/>
      <c r="I77" s="97" t="s">
        <v>312</v>
      </c>
      <c r="J77" s="97"/>
      <c r="N77">
        <f t="shared" si="12"/>
        <v>0</v>
      </c>
      <c r="O77">
        <f t="shared" si="13"/>
        <v>0</v>
      </c>
      <c r="P77">
        <f t="shared" si="14"/>
        <v>0</v>
      </c>
      <c r="Q77">
        <f t="shared" si="15"/>
        <v>1</v>
      </c>
      <c r="R77">
        <f t="shared" si="16"/>
        <v>0</v>
      </c>
      <c r="S77" s="113">
        <f t="shared" si="17"/>
        <v>0</v>
      </c>
    </row>
    <row r="78" spans="1:19">
      <c r="A78" s="97"/>
      <c r="B78" s="97"/>
      <c r="C78" s="97">
        <v>2</v>
      </c>
      <c r="D78" s="1">
        <v>0</v>
      </c>
      <c r="E78" s="1">
        <v>2</v>
      </c>
      <c r="F78" s="1">
        <v>7</v>
      </c>
      <c r="G78" s="1">
        <v>11</v>
      </c>
      <c r="H78" s="97"/>
      <c r="I78" s="97" t="s">
        <v>312</v>
      </c>
      <c r="J78" s="97"/>
      <c r="N78">
        <f t="shared" si="12"/>
        <v>0</v>
      </c>
      <c r="O78">
        <f t="shared" si="13"/>
        <v>0</v>
      </c>
      <c r="P78">
        <f t="shared" si="14"/>
        <v>0</v>
      </c>
      <c r="Q78">
        <f t="shared" si="15"/>
        <v>1</v>
      </c>
      <c r="R78">
        <f t="shared" si="16"/>
        <v>0</v>
      </c>
      <c r="S78" s="113">
        <f t="shared" si="17"/>
        <v>0</v>
      </c>
    </row>
    <row r="79" spans="1:19">
      <c r="A79" s="97"/>
      <c r="B79" s="97"/>
      <c r="C79" s="97">
        <v>1</v>
      </c>
      <c r="D79" s="1">
        <v>0</v>
      </c>
      <c r="E79" s="1">
        <v>0</v>
      </c>
      <c r="F79" s="1">
        <v>9</v>
      </c>
      <c r="G79" s="1">
        <v>10</v>
      </c>
      <c r="H79" s="97"/>
      <c r="I79" s="97" t="s">
        <v>312</v>
      </c>
      <c r="J79" s="97"/>
      <c r="N79">
        <f t="shared" si="12"/>
        <v>0</v>
      </c>
      <c r="O79">
        <f t="shared" si="13"/>
        <v>0</v>
      </c>
      <c r="P79">
        <f t="shared" si="14"/>
        <v>0</v>
      </c>
      <c r="Q79">
        <f t="shared" si="15"/>
        <v>1</v>
      </c>
      <c r="R79">
        <f t="shared" si="16"/>
        <v>0</v>
      </c>
      <c r="S79" s="113">
        <f t="shared" si="17"/>
        <v>0</v>
      </c>
    </row>
    <row r="80" spans="1:19">
      <c r="C80" s="97">
        <v>1</v>
      </c>
      <c r="D80" s="1">
        <v>0</v>
      </c>
      <c r="E80" s="1">
        <v>0</v>
      </c>
      <c r="F80" s="1">
        <v>9</v>
      </c>
      <c r="G80" s="1">
        <v>10</v>
      </c>
      <c r="I80" s="97" t="s">
        <v>312</v>
      </c>
      <c r="N80">
        <f t="shared" si="12"/>
        <v>0</v>
      </c>
      <c r="O80">
        <f t="shared" si="13"/>
        <v>0</v>
      </c>
      <c r="P80">
        <f t="shared" si="14"/>
        <v>0</v>
      </c>
      <c r="Q80">
        <f t="shared" si="15"/>
        <v>1</v>
      </c>
      <c r="R80">
        <f t="shared" si="16"/>
        <v>0</v>
      </c>
      <c r="S80" s="113">
        <f t="shared" si="17"/>
        <v>0</v>
      </c>
    </row>
    <row r="81" spans="1:19">
      <c r="C81" s="97">
        <v>0</v>
      </c>
      <c r="D81" s="1">
        <v>0</v>
      </c>
      <c r="E81" s="1">
        <v>0</v>
      </c>
      <c r="F81" s="1">
        <v>8</v>
      </c>
      <c r="G81" s="1">
        <v>8</v>
      </c>
      <c r="I81" s="97" t="s">
        <v>312</v>
      </c>
      <c r="N81">
        <f t="shared" si="12"/>
        <v>0</v>
      </c>
      <c r="O81">
        <f t="shared" si="13"/>
        <v>0</v>
      </c>
      <c r="P81">
        <f t="shared" si="14"/>
        <v>0</v>
      </c>
      <c r="Q81">
        <f t="shared" si="15"/>
        <v>1</v>
      </c>
      <c r="R81">
        <f t="shared" si="16"/>
        <v>0</v>
      </c>
      <c r="S81" s="113">
        <f t="shared" si="17"/>
        <v>0</v>
      </c>
    </row>
    <row r="82" spans="1:19">
      <c r="C82" s="97">
        <v>4</v>
      </c>
      <c r="D82" s="1">
        <v>4</v>
      </c>
      <c r="E82" s="1">
        <v>0</v>
      </c>
      <c r="F82" s="1">
        <v>0</v>
      </c>
      <c r="G82" s="1">
        <v>8</v>
      </c>
      <c r="I82" s="97" t="s">
        <v>312</v>
      </c>
      <c r="N82">
        <f t="shared" si="12"/>
        <v>0</v>
      </c>
      <c r="O82">
        <f t="shared" si="13"/>
        <v>0</v>
      </c>
      <c r="P82">
        <f t="shared" si="14"/>
        <v>0</v>
      </c>
      <c r="Q82">
        <f t="shared" si="15"/>
        <v>0</v>
      </c>
      <c r="R82">
        <f t="shared" si="16"/>
        <v>0</v>
      </c>
      <c r="S82" s="113">
        <f t="shared" si="17"/>
        <v>0</v>
      </c>
    </row>
    <row r="83" spans="1:19">
      <c r="C83" s="97">
        <v>3</v>
      </c>
      <c r="D83" s="1">
        <v>0</v>
      </c>
      <c r="E83" s="1">
        <v>2</v>
      </c>
      <c r="F83" s="1">
        <v>2</v>
      </c>
      <c r="G83" s="1">
        <v>7</v>
      </c>
      <c r="I83" s="97" t="s">
        <v>312</v>
      </c>
      <c r="N83">
        <f t="shared" si="12"/>
        <v>0</v>
      </c>
      <c r="O83">
        <f t="shared" si="13"/>
        <v>0</v>
      </c>
      <c r="P83">
        <f t="shared" si="14"/>
        <v>0</v>
      </c>
      <c r="Q83">
        <f t="shared" si="15"/>
        <v>0</v>
      </c>
      <c r="R83">
        <f t="shared" si="16"/>
        <v>0</v>
      </c>
      <c r="S83" s="113">
        <f t="shared" si="17"/>
        <v>0</v>
      </c>
    </row>
    <row r="84" spans="1:19">
      <c r="C84" s="97">
        <v>3</v>
      </c>
      <c r="D84" s="1">
        <v>0</v>
      </c>
      <c r="E84" s="1">
        <v>2</v>
      </c>
      <c r="F84" s="1">
        <v>0</v>
      </c>
      <c r="G84" s="1">
        <v>5</v>
      </c>
      <c r="I84" s="97" t="s">
        <v>312</v>
      </c>
      <c r="N84">
        <f t="shared" si="12"/>
        <v>0</v>
      </c>
      <c r="O84">
        <f t="shared" si="13"/>
        <v>0</v>
      </c>
      <c r="P84">
        <f t="shared" si="14"/>
        <v>0</v>
      </c>
      <c r="Q84">
        <f t="shared" si="15"/>
        <v>0</v>
      </c>
      <c r="R84">
        <f t="shared" si="16"/>
        <v>0</v>
      </c>
      <c r="S84" s="113">
        <f t="shared" si="17"/>
        <v>0</v>
      </c>
    </row>
    <row r="85" spans="1:19" ht="15.75" thickBot="1">
      <c r="C85" s="97">
        <v>0</v>
      </c>
      <c r="D85" s="1">
        <v>0</v>
      </c>
      <c r="E85" s="1">
        <v>0</v>
      </c>
      <c r="F85" s="1">
        <v>3</v>
      </c>
      <c r="G85" s="1">
        <v>3</v>
      </c>
      <c r="I85" s="97" t="s">
        <v>312</v>
      </c>
      <c r="N85">
        <f t="shared" si="12"/>
        <v>0</v>
      </c>
      <c r="O85">
        <f t="shared" si="13"/>
        <v>0</v>
      </c>
      <c r="P85">
        <f t="shared" si="14"/>
        <v>0</v>
      </c>
      <c r="Q85">
        <f t="shared" si="15"/>
        <v>0</v>
      </c>
      <c r="R85">
        <f t="shared" si="16"/>
        <v>0</v>
      </c>
      <c r="S85" s="113">
        <f t="shared" si="17"/>
        <v>0</v>
      </c>
    </row>
    <row r="86" spans="1:19" ht="15.75" thickBot="1">
      <c r="A86" s="31" t="s">
        <v>473</v>
      </c>
      <c r="B86" s="98" t="s">
        <v>55</v>
      </c>
      <c r="C86" s="98">
        <v>6</v>
      </c>
      <c r="D86" s="98">
        <v>10</v>
      </c>
      <c r="E86" s="98">
        <v>9</v>
      </c>
      <c r="F86" s="98">
        <v>10</v>
      </c>
      <c r="G86" s="93">
        <v>35</v>
      </c>
      <c r="I86" s="31" t="s">
        <v>306</v>
      </c>
      <c r="N86">
        <f t="shared" si="12"/>
        <v>1</v>
      </c>
      <c r="O86">
        <f t="shared" si="13"/>
        <v>1</v>
      </c>
      <c r="P86">
        <f t="shared" si="14"/>
        <v>1</v>
      </c>
      <c r="Q86">
        <f t="shared" si="15"/>
        <v>1</v>
      </c>
      <c r="R86">
        <f t="shared" si="16"/>
        <v>1</v>
      </c>
      <c r="S86" s="113">
        <f t="shared" si="17"/>
        <v>1</v>
      </c>
    </row>
    <row r="87" spans="1:19" ht="15.75" thickBot="1">
      <c r="B87" s="98" t="s">
        <v>279</v>
      </c>
      <c r="C87" s="98">
        <v>8</v>
      </c>
      <c r="D87" s="98">
        <v>0</v>
      </c>
      <c r="E87" s="98">
        <v>8</v>
      </c>
      <c r="F87" s="98">
        <v>5.5</v>
      </c>
      <c r="G87" s="93">
        <v>21.5</v>
      </c>
      <c r="I87" s="31" t="s">
        <v>306</v>
      </c>
      <c r="N87">
        <f t="shared" si="12"/>
        <v>1</v>
      </c>
      <c r="O87">
        <f t="shared" si="13"/>
        <v>0</v>
      </c>
      <c r="P87">
        <f t="shared" si="14"/>
        <v>1</v>
      </c>
      <c r="Q87">
        <f t="shared" si="15"/>
        <v>1</v>
      </c>
      <c r="R87">
        <f t="shared" si="16"/>
        <v>1</v>
      </c>
      <c r="S87" s="113">
        <f t="shared" si="17"/>
        <v>1</v>
      </c>
    </row>
    <row r="88" spans="1:19" ht="15.75" thickBot="1">
      <c r="B88" s="98" t="s">
        <v>216</v>
      </c>
      <c r="C88" s="98">
        <v>10</v>
      </c>
      <c r="D88" s="98">
        <v>0</v>
      </c>
      <c r="E88" s="98">
        <v>3</v>
      </c>
      <c r="F88" s="98">
        <v>8</v>
      </c>
      <c r="G88" s="93">
        <v>21</v>
      </c>
      <c r="I88" s="31" t="s">
        <v>306</v>
      </c>
      <c r="N88">
        <f t="shared" si="12"/>
        <v>1</v>
      </c>
      <c r="O88">
        <f t="shared" si="13"/>
        <v>0</v>
      </c>
      <c r="P88">
        <f t="shared" si="14"/>
        <v>0</v>
      </c>
      <c r="Q88">
        <f t="shared" si="15"/>
        <v>1</v>
      </c>
      <c r="R88">
        <f t="shared" si="16"/>
        <v>1</v>
      </c>
      <c r="S88" s="113">
        <f t="shared" si="17"/>
        <v>1</v>
      </c>
    </row>
    <row r="89" spans="1:19" ht="15.75" thickBot="1">
      <c r="B89" s="98" t="s">
        <v>313</v>
      </c>
      <c r="C89" s="98">
        <v>6.5</v>
      </c>
      <c r="D89" s="98">
        <v>0</v>
      </c>
      <c r="E89" s="98">
        <v>7.5</v>
      </c>
      <c r="F89" s="98">
        <v>6</v>
      </c>
      <c r="G89" s="93">
        <v>20</v>
      </c>
      <c r="I89" s="31" t="s">
        <v>306</v>
      </c>
      <c r="N89">
        <f t="shared" si="12"/>
        <v>1</v>
      </c>
      <c r="O89">
        <f t="shared" si="13"/>
        <v>0</v>
      </c>
      <c r="P89">
        <f t="shared" si="14"/>
        <v>1</v>
      </c>
      <c r="Q89">
        <f t="shared" si="15"/>
        <v>1</v>
      </c>
      <c r="R89">
        <f t="shared" si="16"/>
        <v>1</v>
      </c>
      <c r="S89" s="113">
        <f t="shared" si="17"/>
        <v>1</v>
      </c>
    </row>
    <row r="90" spans="1:19" ht="15.75" thickBot="1">
      <c r="B90" s="98" t="s">
        <v>19</v>
      </c>
      <c r="C90" s="98">
        <v>5.5</v>
      </c>
      <c r="D90" s="98">
        <v>0</v>
      </c>
      <c r="E90" s="98">
        <v>5.5</v>
      </c>
      <c r="F90" s="98">
        <v>5</v>
      </c>
      <c r="G90" s="93">
        <v>16</v>
      </c>
      <c r="I90" s="31" t="s">
        <v>306</v>
      </c>
      <c r="N90">
        <f t="shared" si="12"/>
        <v>1</v>
      </c>
      <c r="O90">
        <f t="shared" si="13"/>
        <v>0</v>
      </c>
      <c r="P90">
        <f t="shared" si="14"/>
        <v>1</v>
      </c>
      <c r="Q90">
        <f t="shared" si="15"/>
        <v>1</v>
      </c>
      <c r="R90">
        <f t="shared" si="16"/>
        <v>1</v>
      </c>
      <c r="S90" s="113">
        <f t="shared" si="17"/>
        <v>1</v>
      </c>
    </row>
    <row r="91" spans="1:19" ht="15.75" thickBot="1">
      <c r="B91" s="98" t="s">
        <v>55</v>
      </c>
      <c r="C91" s="98">
        <v>6</v>
      </c>
      <c r="D91" s="98">
        <v>0</v>
      </c>
      <c r="E91" s="98">
        <v>5</v>
      </c>
      <c r="F91" s="98">
        <v>4.5</v>
      </c>
      <c r="G91" s="93">
        <v>15.5</v>
      </c>
      <c r="I91" s="31" t="s">
        <v>306</v>
      </c>
      <c r="N91">
        <f t="shared" si="12"/>
        <v>1</v>
      </c>
      <c r="O91">
        <f t="shared" si="13"/>
        <v>0</v>
      </c>
      <c r="P91">
        <f t="shared" si="14"/>
        <v>1</v>
      </c>
      <c r="Q91">
        <f t="shared" si="15"/>
        <v>0</v>
      </c>
      <c r="R91">
        <f t="shared" si="16"/>
        <v>1</v>
      </c>
      <c r="S91" s="113">
        <f t="shared" si="17"/>
        <v>1</v>
      </c>
    </row>
    <row r="92" spans="1:19" ht="15.75" thickBot="1">
      <c r="B92" s="98" t="s">
        <v>49</v>
      </c>
      <c r="C92" s="98">
        <v>1</v>
      </c>
      <c r="D92" s="98">
        <v>0</v>
      </c>
      <c r="E92" s="98">
        <v>2</v>
      </c>
      <c r="F92" s="98">
        <v>10</v>
      </c>
      <c r="G92" s="93">
        <v>13</v>
      </c>
      <c r="I92" s="31" t="s">
        <v>312</v>
      </c>
      <c r="N92">
        <f t="shared" si="12"/>
        <v>0</v>
      </c>
      <c r="O92">
        <f t="shared" si="13"/>
        <v>0</v>
      </c>
      <c r="P92">
        <f t="shared" si="14"/>
        <v>0</v>
      </c>
      <c r="Q92">
        <f t="shared" si="15"/>
        <v>1</v>
      </c>
      <c r="R92">
        <f t="shared" si="16"/>
        <v>0</v>
      </c>
      <c r="S92" s="113">
        <f t="shared" si="17"/>
        <v>0</v>
      </c>
    </row>
    <row r="93" spans="1:19" ht="15.75" thickBot="1">
      <c r="B93" s="98" t="s">
        <v>54</v>
      </c>
      <c r="C93" s="98">
        <v>7.5</v>
      </c>
      <c r="D93" s="98">
        <v>0</v>
      </c>
      <c r="E93" s="98">
        <v>2</v>
      </c>
      <c r="F93" s="98">
        <v>3</v>
      </c>
      <c r="G93" s="93">
        <v>12.5</v>
      </c>
      <c r="I93" s="31" t="s">
        <v>312</v>
      </c>
      <c r="N93">
        <f t="shared" si="12"/>
        <v>1</v>
      </c>
      <c r="O93">
        <f t="shared" si="13"/>
        <v>0</v>
      </c>
      <c r="P93">
        <f t="shared" si="14"/>
        <v>0</v>
      </c>
      <c r="Q93">
        <f t="shared" si="15"/>
        <v>0</v>
      </c>
      <c r="R93">
        <f t="shared" si="16"/>
        <v>0</v>
      </c>
      <c r="S93" s="113">
        <f t="shared" si="17"/>
        <v>0</v>
      </c>
    </row>
    <row r="94" spans="1:19" ht="15.75" thickBot="1">
      <c r="B94" s="98" t="s">
        <v>263</v>
      </c>
      <c r="C94" s="98">
        <v>0.5</v>
      </c>
      <c r="D94" s="98">
        <v>0</v>
      </c>
      <c r="E94" s="98">
        <v>5.5</v>
      </c>
      <c r="F94" s="98">
        <v>5</v>
      </c>
      <c r="G94" s="93">
        <v>11</v>
      </c>
      <c r="I94" s="31" t="s">
        <v>312</v>
      </c>
      <c r="N94">
        <f t="shared" si="12"/>
        <v>0</v>
      </c>
      <c r="O94">
        <f t="shared" si="13"/>
        <v>0</v>
      </c>
      <c r="P94">
        <f t="shared" si="14"/>
        <v>1</v>
      </c>
      <c r="Q94">
        <f t="shared" si="15"/>
        <v>1</v>
      </c>
      <c r="R94">
        <f t="shared" si="16"/>
        <v>0</v>
      </c>
      <c r="S94" s="113">
        <f t="shared" si="17"/>
        <v>0</v>
      </c>
    </row>
    <row r="95" spans="1:19" ht="15.75" thickBot="1">
      <c r="B95" s="98" t="s">
        <v>297</v>
      </c>
      <c r="C95" s="98">
        <v>1</v>
      </c>
      <c r="D95" s="98">
        <v>0</v>
      </c>
      <c r="E95" s="98">
        <v>2</v>
      </c>
      <c r="F95" s="98">
        <v>8</v>
      </c>
      <c r="G95" s="93">
        <v>11</v>
      </c>
      <c r="I95" s="31" t="s">
        <v>312</v>
      </c>
      <c r="N95">
        <f t="shared" si="12"/>
        <v>0</v>
      </c>
      <c r="O95">
        <f t="shared" si="13"/>
        <v>0</v>
      </c>
      <c r="P95">
        <f t="shared" si="14"/>
        <v>0</v>
      </c>
      <c r="Q95">
        <f t="shared" si="15"/>
        <v>1</v>
      </c>
      <c r="R95">
        <f t="shared" si="16"/>
        <v>0</v>
      </c>
      <c r="S95" s="113">
        <f t="shared" si="17"/>
        <v>0</v>
      </c>
    </row>
    <row r="96" spans="1:19" ht="15.75" thickBot="1">
      <c r="B96" s="98" t="s">
        <v>472</v>
      </c>
      <c r="C96" s="98">
        <v>0.5</v>
      </c>
      <c r="D96" s="98">
        <v>0</v>
      </c>
      <c r="E96" s="98">
        <v>0</v>
      </c>
      <c r="F96" s="98">
        <v>10</v>
      </c>
      <c r="G96" s="93">
        <v>10.5</v>
      </c>
      <c r="I96" s="31" t="s">
        <v>312</v>
      </c>
      <c r="N96">
        <f t="shared" si="12"/>
        <v>0</v>
      </c>
      <c r="O96">
        <f t="shared" si="13"/>
        <v>0</v>
      </c>
      <c r="P96">
        <f t="shared" si="14"/>
        <v>0</v>
      </c>
      <c r="Q96">
        <f t="shared" si="15"/>
        <v>1</v>
      </c>
      <c r="R96">
        <f t="shared" si="16"/>
        <v>0</v>
      </c>
      <c r="S96" s="113">
        <f t="shared" si="17"/>
        <v>0</v>
      </c>
    </row>
    <row r="97" spans="1:19" ht="15.75" thickBot="1">
      <c r="B97" s="98" t="s">
        <v>19</v>
      </c>
      <c r="C97" s="98">
        <v>2</v>
      </c>
      <c r="D97" s="98">
        <v>0</v>
      </c>
      <c r="E97" s="98">
        <v>2</v>
      </c>
      <c r="F97" s="98">
        <v>6</v>
      </c>
      <c r="G97" s="93">
        <v>10</v>
      </c>
      <c r="I97" s="31" t="s">
        <v>312</v>
      </c>
      <c r="N97">
        <f t="shared" si="12"/>
        <v>0</v>
      </c>
      <c r="O97">
        <f t="shared" si="13"/>
        <v>0</v>
      </c>
      <c r="P97">
        <f t="shared" si="14"/>
        <v>0</v>
      </c>
      <c r="Q97">
        <f t="shared" si="15"/>
        <v>1</v>
      </c>
      <c r="R97">
        <f t="shared" si="16"/>
        <v>0</v>
      </c>
      <c r="S97" s="113">
        <f t="shared" si="17"/>
        <v>0</v>
      </c>
    </row>
    <row r="98" spans="1:19" ht="15.75" thickBot="1">
      <c r="B98" s="98" t="s">
        <v>277</v>
      </c>
      <c r="C98" s="98">
        <v>5.5</v>
      </c>
      <c r="D98" s="98">
        <v>0</v>
      </c>
      <c r="E98" s="98">
        <v>0</v>
      </c>
      <c r="F98" s="98">
        <v>4</v>
      </c>
      <c r="G98" s="93">
        <v>9.5</v>
      </c>
      <c r="I98" s="31" t="s">
        <v>312</v>
      </c>
      <c r="N98">
        <f t="shared" si="12"/>
        <v>1</v>
      </c>
      <c r="O98">
        <f t="shared" si="13"/>
        <v>0</v>
      </c>
      <c r="P98">
        <f t="shared" si="14"/>
        <v>0</v>
      </c>
      <c r="Q98">
        <f t="shared" si="15"/>
        <v>0</v>
      </c>
      <c r="R98">
        <f t="shared" si="16"/>
        <v>0</v>
      </c>
      <c r="S98" s="113">
        <f t="shared" si="17"/>
        <v>0</v>
      </c>
    </row>
    <row r="99" spans="1:19" ht="15.75" thickBot="1">
      <c r="B99" s="98" t="s">
        <v>508</v>
      </c>
      <c r="C99" s="98">
        <v>0</v>
      </c>
      <c r="D99" s="98">
        <v>0</v>
      </c>
      <c r="E99" s="98">
        <v>0</v>
      </c>
      <c r="F99" s="98">
        <v>9</v>
      </c>
      <c r="G99" s="93">
        <v>9</v>
      </c>
      <c r="I99" s="31" t="s">
        <v>312</v>
      </c>
      <c r="N99">
        <f t="shared" si="12"/>
        <v>0</v>
      </c>
      <c r="O99">
        <f t="shared" si="13"/>
        <v>0</v>
      </c>
      <c r="P99">
        <f t="shared" si="14"/>
        <v>0</v>
      </c>
      <c r="Q99">
        <f t="shared" si="15"/>
        <v>1</v>
      </c>
      <c r="R99">
        <f t="shared" si="16"/>
        <v>0</v>
      </c>
      <c r="S99" s="113">
        <f t="shared" si="17"/>
        <v>0</v>
      </c>
    </row>
    <row r="100" spans="1:19" ht="15.75" thickBot="1">
      <c r="B100" s="98" t="s">
        <v>31</v>
      </c>
      <c r="C100" s="98">
        <v>0</v>
      </c>
      <c r="D100" s="98">
        <v>0</v>
      </c>
      <c r="E100" s="98">
        <v>0</v>
      </c>
      <c r="F100" s="98">
        <v>8</v>
      </c>
      <c r="G100" s="93">
        <v>8</v>
      </c>
      <c r="I100" s="31" t="s">
        <v>312</v>
      </c>
      <c r="N100">
        <f t="shared" si="12"/>
        <v>0</v>
      </c>
      <c r="O100">
        <f t="shared" si="13"/>
        <v>0</v>
      </c>
      <c r="P100">
        <f t="shared" si="14"/>
        <v>0</v>
      </c>
      <c r="Q100">
        <f t="shared" si="15"/>
        <v>1</v>
      </c>
      <c r="R100">
        <f t="shared" si="16"/>
        <v>0</v>
      </c>
      <c r="S100" s="113">
        <f t="shared" si="17"/>
        <v>0</v>
      </c>
    </row>
    <row r="101" spans="1:19" ht="15.75" thickBot="1">
      <c r="B101" s="98" t="s">
        <v>273</v>
      </c>
      <c r="C101" s="98">
        <v>1</v>
      </c>
      <c r="D101" s="98">
        <v>0</v>
      </c>
      <c r="E101" s="98">
        <v>0</v>
      </c>
      <c r="F101" s="98">
        <v>5.5</v>
      </c>
      <c r="G101" s="93">
        <v>6.5</v>
      </c>
      <c r="I101" s="31" t="s">
        <v>312</v>
      </c>
      <c r="N101">
        <f t="shared" si="12"/>
        <v>0</v>
      </c>
      <c r="O101">
        <f t="shared" si="13"/>
        <v>0</v>
      </c>
      <c r="P101">
        <f t="shared" si="14"/>
        <v>0</v>
      </c>
      <c r="Q101">
        <f t="shared" si="15"/>
        <v>1</v>
      </c>
      <c r="R101">
        <f t="shared" si="16"/>
        <v>0</v>
      </c>
      <c r="S101" s="113">
        <f t="shared" si="17"/>
        <v>0</v>
      </c>
    </row>
    <row r="102" spans="1:19" ht="15.75" thickBot="1">
      <c r="B102" s="98" t="s">
        <v>315</v>
      </c>
      <c r="C102" s="98">
        <v>3.5</v>
      </c>
      <c r="D102" s="98">
        <v>0</v>
      </c>
      <c r="E102" s="98">
        <v>0</v>
      </c>
      <c r="F102" s="98">
        <v>1</v>
      </c>
      <c r="G102" s="93">
        <v>4.5</v>
      </c>
      <c r="I102" s="31" t="s">
        <v>312</v>
      </c>
      <c r="N102">
        <f t="shared" si="12"/>
        <v>0</v>
      </c>
      <c r="O102">
        <f t="shared" si="13"/>
        <v>0</v>
      </c>
      <c r="P102">
        <f t="shared" si="14"/>
        <v>0</v>
      </c>
      <c r="Q102">
        <f t="shared" si="15"/>
        <v>0</v>
      </c>
      <c r="R102">
        <f t="shared" si="16"/>
        <v>0</v>
      </c>
      <c r="S102" s="113">
        <f t="shared" si="17"/>
        <v>0</v>
      </c>
    </row>
    <row r="103" spans="1:19" ht="15.75" thickBot="1">
      <c r="B103" s="98" t="s">
        <v>49</v>
      </c>
      <c r="C103" s="98">
        <v>0</v>
      </c>
      <c r="D103" s="98">
        <v>0</v>
      </c>
      <c r="E103" s="98">
        <v>0.5</v>
      </c>
      <c r="F103" s="98">
        <v>4</v>
      </c>
      <c r="G103" s="93">
        <v>4.5</v>
      </c>
      <c r="I103" s="31" t="s">
        <v>312</v>
      </c>
      <c r="N103">
        <f t="shared" si="12"/>
        <v>0</v>
      </c>
      <c r="O103">
        <f t="shared" si="13"/>
        <v>0</v>
      </c>
      <c r="P103">
        <f t="shared" si="14"/>
        <v>0</v>
      </c>
      <c r="Q103">
        <f t="shared" si="15"/>
        <v>0</v>
      </c>
      <c r="R103">
        <f t="shared" si="16"/>
        <v>0</v>
      </c>
      <c r="S103" s="113">
        <f t="shared" si="17"/>
        <v>0</v>
      </c>
    </row>
    <row r="104" spans="1:19" ht="15.75" thickBot="1">
      <c r="B104" s="98" t="s">
        <v>265</v>
      </c>
      <c r="C104" s="98">
        <v>0</v>
      </c>
      <c r="D104" s="98">
        <v>0</v>
      </c>
      <c r="E104" s="98">
        <v>1</v>
      </c>
      <c r="F104" s="98">
        <v>3.5</v>
      </c>
      <c r="G104" s="93">
        <v>4.5</v>
      </c>
      <c r="I104" s="31" t="s">
        <v>312</v>
      </c>
      <c r="N104">
        <f t="shared" si="12"/>
        <v>0</v>
      </c>
      <c r="O104">
        <f t="shared" si="13"/>
        <v>0</v>
      </c>
      <c r="P104">
        <f t="shared" si="14"/>
        <v>0</v>
      </c>
      <c r="Q104">
        <f t="shared" si="15"/>
        <v>0</v>
      </c>
      <c r="R104">
        <f t="shared" si="16"/>
        <v>0</v>
      </c>
      <c r="S104" s="113">
        <f t="shared" si="17"/>
        <v>0</v>
      </c>
    </row>
    <row r="105" spans="1:19" ht="15.75" thickBot="1">
      <c r="B105" s="98" t="s">
        <v>305</v>
      </c>
      <c r="C105" s="98">
        <v>0.5</v>
      </c>
      <c r="D105" s="98">
        <v>0</v>
      </c>
      <c r="E105" s="98">
        <v>0</v>
      </c>
      <c r="F105" s="98">
        <v>2.5</v>
      </c>
      <c r="G105" s="93">
        <v>3</v>
      </c>
      <c r="I105" s="31" t="s">
        <v>312</v>
      </c>
      <c r="N105">
        <f t="shared" si="12"/>
        <v>0</v>
      </c>
      <c r="O105">
        <f t="shared" si="13"/>
        <v>0</v>
      </c>
      <c r="P105">
        <f t="shared" si="14"/>
        <v>0</v>
      </c>
      <c r="Q105">
        <f t="shared" si="15"/>
        <v>0</v>
      </c>
      <c r="R105">
        <f t="shared" si="16"/>
        <v>0</v>
      </c>
      <c r="S105" s="113">
        <f t="shared" si="17"/>
        <v>0</v>
      </c>
    </row>
    <row r="106" spans="1:19" ht="15.75" thickBot="1">
      <c r="B106" s="98" t="s">
        <v>9</v>
      </c>
      <c r="C106" s="98">
        <v>0.5</v>
      </c>
      <c r="D106" s="98">
        <v>0</v>
      </c>
      <c r="E106" s="98">
        <v>0</v>
      </c>
      <c r="F106" s="98">
        <v>2</v>
      </c>
      <c r="G106" s="93">
        <v>2.5</v>
      </c>
      <c r="I106" s="31" t="s">
        <v>312</v>
      </c>
      <c r="N106">
        <f t="shared" si="12"/>
        <v>0</v>
      </c>
      <c r="O106">
        <f t="shared" si="13"/>
        <v>0</v>
      </c>
      <c r="P106">
        <f t="shared" si="14"/>
        <v>0</v>
      </c>
      <c r="Q106">
        <f t="shared" si="15"/>
        <v>0</v>
      </c>
      <c r="R106">
        <f t="shared" si="16"/>
        <v>0</v>
      </c>
      <c r="S106" s="113">
        <f t="shared" si="17"/>
        <v>0</v>
      </c>
    </row>
    <row r="107" spans="1:19">
      <c r="A107" s="183" t="s">
        <v>633</v>
      </c>
      <c r="C107" s="265">
        <v>10</v>
      </c>
      <c r="D107" s="265">
        <v>10</v>
      </c>
      <c r="E107" s="265">
        <v>10</v>
      </c>
      <c r="F107" s="265">
        <v>8</v>
      </c>
      <c r="G107" s="265">
        <v>38</v>
      </c>
      <c r="N107" s="265">
        <f t="shared" ref="N107:N118" si="18">IF(C107&gt;=5,1,0)</f>
        <v>1</v>
      </c>
      <c r="O107" s="265">
        <f t="shared" ref="O107:O118" si="19">IF(D107&gt;=5,1,0)</f>
        <v>1</v>
      </c>
      <c r="P107" s="265">
        <f t="shared" ref="P107:P118" si="20">IF(E107&gt;=5,1,0)</f>
        <v>1</v>
      </c>
      <c r="Q107" s="265">
        <f t="shared" ref="Q107:Q118" si="21">IF(F107&gt;=5,1,0)</f>
        <v>1</v>
      </c>
      <c r="R107" s="265">
        <f t="shared" ref="R107:R118" si="22">IF(G107&gt;=14,1,0)</f>
        <v>1</v>
      </c>
      <c r="S107" s="113">
        <f t="shared" ref="S107:S118" si="23">IF((N107+O107+P107+Q107+R107)&gt;=3,1,0)</f>
        <v>1</v>
      </c>
    </row>
    <row r="108" spans="1:19">
      <c r="C108" s="265">
        <v>8</v>
      </c>
      <c r="D108" s="265">
        <v>0</v>
      </c>
      <c r="E108" s="265">
        <v>9.5</v>
      </c>
      <c r="F108" s="265">
        <v>6.5</v>
      </c>
      <c r="G108" s="265">
        <v>24</v>
      </c>
      <c r="N108" s="265">
        <f t="shared" si="18"/>
        <v>1</v>
      </c>
      <c r="O108" s="265">
        <f t="shared" si="19"/>
        <v>0</v>
      </c>
      <c r="P108" s="265">
        <f t="shared" si="20"/>
        <v>1</v>
      </c>
      <c r="Q108" s="265">
        <f t="shared" si="21"/>
        <v>1</v>
      </c>
      <c r="R108" s="265">
        <f t="shared" si="22"/>
        <v>1</v>
      </c>
      <c r="S108" s="113">
        <f t="shared" si="23"/>
        <v>1</v>
      </c>
    </row>
    <row r="109" spans="1:19">
      <c r="C109" s="265">
        <v>10</v>
      </c>
      <c r="D109" s="265">
        <v>1.5</v>
      </c>
      <c r="E109" s="265">
        <v>1</v>
      </c>
      <c r="F109" s="265">
        <v>9</v>
      </c>
      <c r="G109" s="265">
        <v>21.5</v>
      </c>
      <c r="N109" s="265">
        <f t="shared" si="18"/>
        <v>1</v>
      </c>
      <c r="O109" s="265">
        <f t="shared" si="19"/>
        <v>0</v>
      </c>
      <c r="P109" s="265">
        <f t="shared" si="20"/>
        <v>0</v>
      </c>
      <c r="Q109" s="265">
        <f t="shared" si="21"/>
        <v>1</v>
      </c>
      <c r="R109" s="265">
        <f t="shared" si="22"/>
        <v>1</v>
      </c>
      <c r="S109" s="113">
        <f t="shared" si="23"/>
        <v>1</v>
      </c>
    </row>
    <row r="110" spans="1:19">
      <c r="C110" s="265">
        <v>10</v>
      </c>
      <c r="D110" s="265">
        <v>0</v>
      </c>
      <c r="E110" s="265">
        <v>2</v>
      </c>
      <c r="F110" s="265">
        <v>8</v>
      </c>
      <c r="G110" s="265">
        <v>20</v>
      </c>
      <c r="N110" s="265">
        <f t="shared" si="18"/>
        <v>1</v>
      </c>
      <c r="O110" s="265">
        <f t="shared" si="19"/>
        <v>0</v>
      </c>
      <c r="P110" s="265">
        <f t="shared" si="20"/>
        <v>0</v>
      </c>
      <c r="Q110" s="265">
        <f t="shared" si="21"/>
        <v>1</v>
      </c>
      <c r="R110" s="265">
        <f t="shared" si="22"/>
        <v>1</v>
      </c>
      <c r="S110" s="113">
        <f t="shared" si="23"/>
        <v>1</v>
      </c>
    </row>
    <row r="111" spans="1:19">
      <c r="C111" s="265">
        <v>9</v>
      </c>
      <c r="D111" s="265">
        <v>2</v>
      </c>
      <c r="E111" s="265">
        <v>0</v>
      </c>
      <c r="F111" s="265">
        <v>6</v>
      </c>
      <c r="G111" s="265">
        <v>17</v>
      </c>
      <c r="N111" s="265">
        <f t="shared" si="18"/>
        <v>1</v>
      </c>
      <c r="O111" s="265">
        <f t="shared" si="19"/>
        <v>0</v>
      </c>
      <c r="P111" s="265">
        <f t="shared" si="20"/>
        <v>0</v>
      </c>
      <c r="Q111" s="265">
        <f t="shared" si="21"/>
        <v>1</v>
      </c>
      <c r="R111" s="265">
        <f t="shared" si="22"/>
        <v>1</v>
      </c>
      <c r="S111" s="113">
        <f t="shared" si="23"/>
        <v>1</v>
      </c>
    </row>
    <row r="112" spans="1:19">
      <c r="C112" s="265">
        <v>6.5</v>
      </c>
      <c r="D112" s="265">
        <v>0</v>
      </c>
      <c r="E112" s="265">
        <v>2</v>
      </c>
      <c r="F112" s="265">
        <v>8</v>
      </c>
      <c r="G112" s="265">
        <v>16.5</v>
      </c>
      <c r="N112" s="265">
        <f t="shared" si="18"/>
        <v>1</v>
      </c>
      <c r="O112" s="265">
        <f t="shared" si="19"/>
        <v>0</v>
      </c>
      <c r="P112" s="265">
        <f t="shared" si="20"/>
        <v>0</v>
      </c>
      <c r="Q112" s="265">
        <f t="shared" si="21"/>
        <v>1</v>
      </c>
      <c r="R112" s="265">
        <f t="shared" si="22"/>
        <v>1</v>
      </c>
      <c r="S112" s="113">
        <f t="shared" si="23"/>
        <v>1</v>
      </c>
    </row>
    <row r="113" spans="3:19">
      <c r="C113" s="265">
        <v>8</v>
      </c>
      <c r="D113" s="265">
        <v>0</v>
      </c>
      <c r="E113" s="265">
        <v>0</v>
      </c>
      <c r="F113" s="265">
        <v>8</v>
      </c>
      <c r="G113" s="265">
        <v>16</v>
      </c>
      <c r="N113" s="265">
        <f t="shared" si="18"/>
        <v>1</v>
      </c>
      <c r="O113" s="265">
        <f t="shared" si="19"/>
        <v>0</v>
      </c>
      <c r="P113" s="265">
        <f t="shared" si="20"/>
        <v>0</v>
      </c>
      <c r="Q113" s="265">
        <f t="shared" si="21"/>
        <v>1</v>
      </c>
      <c r="R113" s="265">
        <f t="shared" si="22"/>
        <v>1</v>
      </c>
      <c r="S113" s="113">
        <f t="shared" si="23"/>
        <v>1</v>
      </c>
    </row>
    <row r="114" spans="3:19">
      <c r="C114" s="265">
        <v>9</v>
      </c>
      <c r="D114" s="265">
        <v>0</v>
      </c>
      <c r="E114" s="265">
        <v>0</v>
      </c>
      <c r="F114" s="265">
        <v>5.5</v>
      </c>
      <c r="G114" s="265">
        <v>14.5</v>
      </c>
      <c r="N114" s="265">
        <f t="shared" si="18"/>
        <v>1</v>
      </c>
      <c r="O114" s="265">
        <f t="shared" si="19"/>
        <v>0</v>
      </c>
      <c r="P114" s="265">
        <f t="shared" si="20"/>
        <v>0</v>
      </c>
      <c r="Q114" s="265">
        <f t="shared" si="21"/>
        <v>1</v>
      </c>
      <c r="R114" s="265">
        <f t="shared" si="22"/>
        <v>1</v>
      </c>
      <c r="S114" s="113">
        <f t="shared" si="23"/>
        <v>1</v>
      </c>
    </row>
    <row r="115" spans="3:19">
      <c r="C115" s="265">
        <v>0</v>
      </c>
      <c r="D115" s="265">
        <v>0</v>
      </c>
      <c r="E115" s="265">
        <v>2</v>
      </c>
      <c r="F115" s="265">
        <v>7.5</v>
      </c>
      <c r="G115" s="265">
        <v>9.5</v>
      </c>
      <c r="N115" s="265">
        <f t="shared" si="18"/>
        <v>0</v>
      </c>
      <c r="O115" s="265">
        <f t="shared" si="19"/>
        <v>0</v>
      </c>
      <c r="P115" s="265">
        <f t="shared" si="20"/>
        <v>0</v>
      </c>
      <c r="Q115" s="265">
        <f t="shared" si="21"/>
        <v>1</v>
      </c>
      <c r="R115" s="265">
        <f t="shared" si="22"/>
        <v>0</v>
      </c>
      <c r="S115" s="113">
        <f t="shared" si="23"/>
        <v>0</v>
      </c>
    </row>
    <row r="116" spans="3:19">
      <c r="C116" s="265">
        <v>0</v>
      </c>
      <c r="D116" s="265">
        <v>0</v>
      </c>
      <c r="E116" s="265">
        <v>0</v>
      </c>
      <c r="F116" s="265">
        <v>7.5</v>
      </c>
      <c r="G116" s="265">
        <v>7.5</v>
      </c>
      <c r="N116" s="265">
        <f t="shared" si="18"/>
        <v>0</v>
      </c>
      <c r="O116" s="265">
        <f t="shared" si="19"/>
        <v>0</v>
      </c>
      <c r="P116" s="265">
        <f t="shared" si="20"/>
        <v>0</v>
      </c>
      <c r="Q116" s="265">
        <f t="shared" si="21"/>
        <v>1</v>
      </c>
      <c r="R116" s="265">
        <f t="shared" si="22"/>
        <v>0</v>
      </c>
      <c r="S116" s="113">
        <f t="shared" si="23"/>
        <v>0</v>
      </c>
    </row>
    <row r="117" spans="3:19">
      <c r="C117" s="265">
        <v>5.5</v>
      </c>
      <c r="D117" s="265">
        <v>0</v>
      </c>
      <c r="E117" s="265">
        <v>0</v>
      </c>
      <c r="F117" s="265">
        <v>0</v>
      </c>
      <c r="G117" s="265">
        <v>5.5</v>
      </c>
      <c r="N117" s="265">
        <f t="shared" si="18"/>
        <v>1</v>
      </c>
      <c r="O117" s="265">
        <f t="shared" si="19"/>
        <v>0</v>
      </c>
      <c r="P117" s="265">
        <f t="shared" si="20"/>
        <v>0</v>
      </c>
      <c r="Q117" s="265">
        <f t="shared" si="21"/>
        <v>0</v>
      </c>
      <c r="R117" s="265">
        <f t="shared" si="22"/>
        <v>0</v>
      </c>
      <c r="S117" s="113">
        <f t="shared" si="23"/>
        <v>0</v>
      </c>
    </row>
    <row r="118" spans="3:19">
      <c r="C118" s="265">
        <v>0</v>
      </c>
      <c r="D118" s="265">
        <v>0</v>
      </c>
      <c r="E118" s="265">
        <v>0</v>
      </c>
      <c r="F118" s="265">
        <v>0</v>
      </c>
      <c r="G118" s="265">
        <v>0</v>
      </c>
      <c r="N118" s="265">
        <f t="shared" si="18"/>
        <v>0</v>
      </c>
      <c r="O118" s="265">
        <f t="shared" si="19"/>
        <v>0</v>
      </c>
      <c r="P118" s="265">
        <f t="shared" si="20"/>
        <v>0</v>
      </c>
      <c r="Q118" s="265">
        <f t="shared" si="21"/>
        <v>0</v>
      </c>
      <c r="R118" s="265">
        <f t="shared" si="22"/>
        <v>0</v>
      </c>
      <c r="S118" s="113">
        <f t="shared" si="23"/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4F2D-E108-4898-9F30-E08011ABBEE3}">
  <dimension ref="A1:Z146"/>
  <sheetViews>
    <sheetView topLeftCell="A16" workbookViewId="0">
      <selection activeCell="T26" sqref="T26:U27"/>
    </sheetView>
  </sheetViews>
  <sheetFormatPr defaultRowHeight="15"/>
  <cols>
    <col min="1" max="1" width="9.85546875" style="31" bestFit="1" customWidth="1"/>
    <col min="2" max="2" width="17.42578125" style="31" bestFit="1" customWidth="1"/>
    <col min="3" max="6" width="4" style="31" bestFit="1" customWidth="1"/>
    <col min="7" max="7" width="5" style="31" bestFit="1" customWidth="1"/>
    <col min="8" max="8" width="5.5703125" style="31" bestFit="1" customWidth="1"/>
    <col min="9" max="9" width="8.42578125" style="31" bestFit="1" customWidth="1"/>
    <col min="10" max="16384" width="9.140625" style="31"/>
  </cols>
  <sheetData>
    <row r="1" spans="1:26">
      <c r="A1" s="31" t="s">
        <v>37</v>
      </c>
    </row>
    <row r="2" spans="1:26">
      <c r="A2" s="31" t="s">
        <v>38</v>
      </c>
    </row>
    <row r="3" spans="1:26" ht="15.75" thickBot="1">
      <c r="B3" s="31" t="s">
        <v>39</v>
      </c>
      <c r="C3" s="31" t="s">
        <v>40</v>
      </c>
      <c r="D3" s="31" t="s">
        <v>41</v>
      </c>
      <c r="E3" s="31" t="s">
        <v>42</v>
      </c>
      <c r="F3" s="31" t="s">
        <v>43</v>
      </c>
      <c r="G3" s="31" t="s">
        <v>44</v>
      </c>
      <c r="H3" s="31" t="s">
        <v>45</v>
      </c>
      <c r="I3" s="31" t="s">
        <v>46</v>
      </c>
      <c r="U3" s="31" t="s">
        <v>998</v>
      </c>
      <c r="W3" s="31" t="s">
        <v>40</v>
      </c>
      <c r="X3" s="31" t="s">
        <v>41</v>
      </c>
      <c r="Y3" s="31" t="s">
        <v>42</v>
      </c>
      <c r="Z3" s="31" t="s">
        <v>43</v>
      </c>
    </row>
    <row r="4" spans="1:26" ht="30.75" thickBot="1">
      <c r="B4" s="22" t="s">
        <v>0</v>
      </c>
      <c r="C4" s="22">
        <v>9</v>
      </c>
      <c r="D4" s="22">
        <v>7</v>
      </c>
      <c r="E4" s="22">
        <v>10</v>
      </c>
      <c r="F4" s="22">
        <v>10</v>
      </c>
      <c r="G4" s="23">
        <v>36</v>
      </c>
      <c r="H4" s="22">
        <v>253.7</v>
      </c>
      <c r="I4" s="22" t="s">
        <v>1</v>
      </c>
      <c r="N4">
        <f t="shared" ref="N4:Q4" si="0">IF(C4&gt;=5,1,0)</f>
        <v>1</v>
      </c>
      <c r="O4">
        <f t="shared" si="0"/>
        <v>1</v>
      </c>
      <c r="P4">
        <f t="shared" si="0"/>
        <v>1</v>
      </c>
      <c r="Q4">
        <f t="shared" si="0"/>
        <v>1</v>
      </c>
      <c r="R4">
        <f t="shared" ref="R4" si="1">IF(G4&gt;=14,1,0)</f>
        <v>1</v>
      </c>
      <c r="S4" s="113">
        <f t="shared" ref="S4" si="2">IF((N4+O4+P4+Q4+R4)&gt;=3,1,0)</f>
        <v>1</v>
      </c>
      <c r="U4" s="31" t="s">
        <v>996</v>
      </c>
      <c r="W4" s="31">
        <f>AVERAGE(C4:C146)/10</f>
        <v>0.42465034965034965</v>
      </c>
      <c r="X4" s="31">
        <f t="shared" ref="X4:Z4" si="3">AVERAGE(D4:D146)/10</f>
        <v>0.1597902097902098</v>
      </c>
      <c r="Y4" s="31">
        <f t="shared" si="3"/>
        <v>0.42657342657342656</v>
      </c>
      <c r="Z4" s="31">
        <f t="shared" si="3"/>
        <v>0.32727272727272727</v>
      </c>
    </row>
    <row r="5" spans="1:26" ht="30.75" thickBot="1">
      <c r="B5" s="25" t="s">
        <v>3</v>
      </c>
      <c r="C5" s="25">
        <v>7</v>
      </c>
      <c r="D5" s="25">
        <v>7</v>
      </c>
      <c r="E5" s="25">
        <v>10</v>
      </c>
      <c r="F5" s="25">
        <v>7.5</v>
      </c>
      <c r="G5" s="26">
        <v>31.5</v>
      </c>
      <c r="H5" s="25">
        <v>222.5</v>
      </c>
      <c r="I5" s="25" t="s">
        <v>1</v>
      </c>
      <c r="N5">
        <f t="shared" ref="N5:N66" si="4">IF(C5&gt;=5,1,0)</f>
        <v>1</v>
      </c>
      <c r="O5">
        <f t="shared" ref="O5:O66" si="5">IF(D5&gt;=5,1,0)</f>
        <v>1</v>
      </c>
      <c r="P5">
        <f t="shared" ref="P5:P66" si="6">IF(E5&gt;=5,1,0)</f>
        <v>1</v>
      </c>
      <c r="Q5">
        <f t="shared" ref="Q5:Q66" si="7">IF(F5&gt;=5,1,0)</f>
        <v>1</v>
      </c>
      <c r="R5">
        <f t="shared" ref="R5:R66" si="8">IF(G5&gt;=14,1,0)</f>
        <v>1</v>
      </c>
      <c r="S5" s="113">
        <f t="shared" ref="S5:S66" si="9">IF((N5+O5+P5+Q5+R5)&gt;=3,1,0)</f>
        <v>1</v>
      </c>
      <c r="U5" s="31" t="s">
        <v>997</v>
      </c>
      <c r="W5" s="31">
        <f>AVERAGE(N4:N146)</f>
        <v>0.43356643356643354</v>
      </c>
      <c r="X5" s="31">
        <f t="shared" ref="X5:Z5" si="10">AVERAGE(O4:O146)</f>
        <v>9.0909090909090912E-2</v>
      </c>
      <c r="Y5" s="31">
        <f t="shared" si="10"/>
        <v>0.53846153846153844</v>
      </c>
      <c r="Z5" s="31">
        <f t="shared" si="10"/>
        <v>0.2937062937062937</v>
      </c>
    </row>
    <row r="6" spans="1:26" ht="30.75" thickBot="1">
      <c r="B6" s="22" t="s">
        <v>5</v>
      </c>
      <c r="C6" s="22">
        <v>2.5</v>
      </c>
      <c r="D6" s="22">
        <v>9</v>
      </c>
      <c r="E6" s="22">
        <v>10</v>
      </c>
      <c r="F6" s="22">
        <v>4</v>
      </c>
      <c r="G6" s="23">
        <v>25.5</v>
      </c>
      <c r="H6" s="22">
        <v>185.5</v>
      </c>
      <c r="I6" s="22" t="s">
        <v>1</v>
      </c>
      <c r="N6">
        <f t="shared" si="4"/>
        <v>0</v>
      </c>
      <c r="O6">
        <f t="shared" si="5"/>
        <v>1</v>
      </c>
      <c r="P6">
        <f t="shared" si="6"/>
        <v>1</v>
      </c>
      <c r="Q6">
        <f t="shared" si="7"/>
        <v>0</v>
      </c>
      <c r="R6">
        <f t="shared" si="8"/>
        <v>1</v>
      </c>
      <c r="S6" s="113">
        <f t="shared" si="9"/>
        <v>1</v>
      </c>
    </row>
    <row r="7" spans="1:26" ht="30.75" thickBot="1">
      <c r="B7" s="25" t="s">
        <v>6</v>
      </c>
      <c r="C7" s="25">
        <v>9.5</v>
      </c>
      <c r="D7" s="25">
        <v>2</v>
      </c>
      <c r="E7" s="25">
        <v>10</v>
      </c>
      <c r="F7" s="25">
        <v>3.5</v>
      </c>
      <c r="G7" s="26">
        <v>25</v>
      </c>
      <c r="H7" s="25">
        <v>165.4</v>
      </c>
      <c r="I7" s="25" t="s">
        <v>1</v>
      </c>
      <c r="N7">
        <f t="shared" si="4"/>
        <v>1</v>
      </c>
      <c r="O7">
        <f t="shared" si="5"/>
        <v>0</v>
      </c>
      <c r="P7">
        <f t="shared" si="6"/>
        <v>1</v>
      </c>
      <c r="Q7">
        <f t="shared" si="7"/>
        <v>0</v>
      </c>
      <c r="R7">
        <f t="shared" si="8"/>
        <v>1</v>
      </c>
      <c r="S7" s="113">
        <f t="shared" si="9"/>
        <v>1</v>
      </c>
      <c r="U7" s="286" t="s">
        <v>40</v>
      </c>
      <c r="V7" s="31" t="s">
        <v>1080</v>
      </c>
      <c r="W7" s="31" t="s">
        <v>1081</v>
      </c>
    </row>
    <row r="8" spans="1:26" ht="30.75" thickBot="1">
      <c r="B8" s="22" t="s">
        <v>7</v>
      </c>
      <c r="C8" s="22">
        <v>8</v>
      </c>
      <c r="D8" s="22">
        <v>2</v>
      </c>
      <c r="E8" s="22">
        <v>0</v>
      </c>
      <c r="F8" s="22">
        <v>9.5</v>
      </c>
      <c r="G8" s="23">
        <v>19.5</v>
      </c>
      <c r="H8" s="22">
        <v>138.80000000000001</v>
      </c>
      <c r="I8" s="22" t="s">
        <v>1</v>
      </c>
      <c r="N8">
        <f t="shared" si="4"/>
        <v>1</v>
      </c>
      <c r="O8">
        <f t="shared" si="5"/>
        <v>0</v>
      </c>
      <c r="P8">
        <f t="shared" si="6"/>
        <v>0</v>
      </c>
      <c r="Q8">
        <f t="shared" si="7"/>
        <v>1</v>
      </c>
      <c r="R8">
        <f t="shared" si="8"/>
        <v>1</v>
      </c>
      <c r="S8" s="113">
        <f t="shared" si="9"/>
        <v>1</v>
      </c>
      <c r="U8" s="31" t="s">
        <v>1078</v>
      </c>
      <c r="V8" s="31">
        <f>COUNTIFS(N4:N146,"=1",S4:S146,"=1")</f>
        <v>52</v>
      </c>
      <c r="W8" s="31">
        <f>COUNTIFS(N4:N146,"=0",S4:S146,"=1")</f>
        <v>7</v>
      </c>
      <c r="Y8" s="31">
        <f>COS(RADIANS(180*(SQRT(W8*V9)/(SQRT(W8*V9)+SQRT(V8*W9)))))</f>
        <v>0.93110531992325363</v>
      </c>
    </row>
    <row r="9" spans="1:26" ht="30.75" thickBot="1">
      <c r="B9" s="25" t="s">
        <v>8</v>
      </c>
      <c r="C9" s="25">
        <v>6</v>
      </c>
      <c r="D9" s="25">
        <v>1</v>
      </c>
      <c r="E9" s="25">
        <v>10</v>
      </c>
      <c r="F9" s="25">
        <v>2.5</v>
      </c>
      <c r="G9" s="26">
        <v>19.5</v>
      </c>
      <c r="H9" s="25">
        <v>126.4</v>
      </c>
      <c r="I9" s="25" t="s">
        <v>1</v>
      </c>
      <c r="N9">
        <f t="shared" si="4"/>
        <v>1</v>
      </c>
      <c r="O9">
        <f t="shared" si="5"/>
        <v>0</v>
      </c>
      <c r="P9">
        <f t="shared" si="6"/>
        <v>1</v>
      </c>
      <c r="Q9">
        <f t="shared" si="7"/>
        <v>0</v>
      </c>
      <c r="R9">
        <f t="shared" si="8"/>
        <v>1</v>
      </c>
      <c r="S9" s="113">
        <f t="shared" si="9"/>
        <v>1</v>
      </c>
      <c r="U9" s="31" t="s">
        <v>1079</v>
      </c>
      <c r="V9" s="31">
        <f>COUNTIFS(N4:N146,"=1",S4:S146,"=0")</f>
        <v>10</v>
      </c>
      <c r="W9" s="31">
        <f>COUNTIFS(N4:N146,"=0",S4:S146,"=0")</f>
        <v>74</v>
      </c>
    </row>
    <row r="10" spans="1:26" ht="30.75" thickBot="1">
      <c r="B10" s="22" t="s">
        <v>10</v>
      </c>
      <c r="C10" s="22">
        <v>9</v>
      </c>
      <c r="D10" s="22">
        <v>1</v>
      </c>
      <c r="E10" s="22">
        <v>0</v>
      </c>
      <c r="F10" s="22">
        <v>9</v>
      </c>
      <c r="G10" s="23">
        <v>19</v>
      </c>
      <c r="H10" s="22">
        <v>132.9</v>
      </c>
      <c r="I10" s="22" t="s">
        <v>1</v>
      </c>
      <c r="N10">
        <f t="shared" si="4"/>
        <v>1</v>
      </c>
      <c r="O10">
        <f t="shared" si="5"/>
        <v>0</v>
      </c>
      <c r="P10">
        <f t="shared" si="6"/>
        <v>0</v>
      </c>
      <c r="Q10">
        <f t="shared" si="7"/>
        <v>1</v>
      </c>
      <c r="R10">
        <f t="shared" si="8"/>
        <v>1</v>
      </c>
      <c r="S10" s="113">
        <f t="shared" si="9"/>
        <v>1</v>
      </c>
    </row>
    <row r="11" spans="1:26" ht="30.75" thickBot="1">
      <c r="B11" s="25" t="s">
        <v>12</v>
      </c>
      <c r="C11" s="25">
        <v>3</v>
      </c>
      <c r="D11" s="25">
        <v>0</v>
      </c>
      <c r="E11" s="25">
        <v>9.5</v>
      </c>
      <c r="F11" s="25">
        <v>6.5</v>
      </c>
      <c r="G11" s="26">
        <v>19</v>
      </c>
      <c r="H11" s="25">
        <v>123.9</v>
      </c>
      <c r="I11" s="25" t="s">
        <v>1</v>
      </c>
      <c r="N11">
        <f t="shared" si="4"/>
        <v>0</v>
      </c>
      <c r="O11">
        <f t="shared" si="5"/>
        <v>0</v>
      </c>
      <c r="P11">
        <f t="shared" si="6"/>
        <v>1</v>
      </c>
      <c r="Q11">
        <f t="shared" si="7"/>
        <v>1</v>
      </c>
      <c r="R11">
        <f t="shared" si="8"/>
        <v>1</v>
      </c>
      <c r="S11" s="113">
        <f t="shared" si="9"/>
        <v>1</v>
      </c>
      <c r="U11" s="286" t="s">
        <v>41</v>
      </c>
      <c r="V11" s="31" t="s">
        <v>1080</v>
      </c>
      <c r="W11" s="31" t="s">
        <v>1081</v>
      </c>
    </row>
    <row r="12" spans="1:26" ht="30.75" thickBot="1">
      <c r="B12" s="22" t="s">
        <v>13</v>
      </c>
      <c r="C12" s="22">
        <v>1</v>
      </c>
      <c r="D12" s="22">
        <v>3</v>
      </c>
      <c r="E12" s="22">
        <v>5</v>
      </c>
      <c r="F12" s="22">
        <v>8</v>
      </c>
      <c r="G12" s="23">
        <v>17</v>
      </c>
      <c r="H12" s="22">
        <v>121.2</v>
      </c>
      <c r="I12" s="22" t="s">
        <v>1</v>
      </c>
      <c r="N12">
        <f t="shared" si="4"/>
        <v>0</v>
      </c>
      <c r="O12">
        <f t="shared" si="5"/>
        <v>0</v>
      </c>
      <c r="P12">
        <f t="shared" si="6"/>
        <v>1</v>
      </c>
      <c r="Q12">
        <f t="shared" si="7"/>
        <v>1</v>
      </c>
      <c r="R12">
        <f t="shared" si="8"/>
        <v>1</v>
      </c>
      <c r="S12" s="113">
        <f t="shared" si="9"/>
        <v>1</v>
      </c>
      <c r="U12" s="31" t="s">
        <v>1078</v>
      </c>
      <c r="V12" s="31">
        <f>COUNTIFS(O4:O146,"=1",S4:S146,"=1")</f>
        <v>12</v>
      </c>
      <c r="W12" s="31">
        <f>COUNTIFS(O4:O146,"=0",S4:S146,"=1")</f>
        <v>47</v>
      </c>
      <c r="Y12" s="31">
        <f>COS(RADIANS(180*(SQRT(W12*V13)/(SQRT(W12*V13)+SQRT(V12*W13)))))</f>
        <v>0.84690639676958568</v>
      </c>
    </row>
    <row r="13" spans="1:26" ht="30.75" thickBot="1">
      <c r="B13" s="25" t="s">
        <v>15</v>
      </c>
      <c r="C13" s="25">
        <v>6</v>
      </c>
      <c r="D13" s="25">
        <v>0</v>
      </c>
      <c r="E13" s="25">
        <v>5</v>
      </c>
      <c r="F13" s="25">
        <v>6</v>
      </c>
      <c r="G13" s="26">
        <v>17</v>
      </c>
      <c r="H13" s="25">
        <v>112.8</v>
      </c>
      <c r="I13" s="25" t="s">
        <v>1</v>
      </c>
      <c r="N13">
        <f t="shared" si="4"/>
        <v>1</v>
      </c>
      <c r="O13">
        <f t="shared" si="5"/>
        <v>0</v>
      </c>
      <c r="P13">
        <f t="shared" si="6"/>
        <v>1</v>
      </c>
      <c r="Q13">
        <f t="shared" si="7"/>
        <v>1</v>
      </c>
      <c r="R13">
        <f t="shared" si="8"/>
        <v>1</v>
      </c>
      <c r="S13" s="113">
        <f t="shared" si="9"/>
        <v>1</v>
      </c>
      <c r="U13" s="31" t="s">
        <v>1079</v>
      </c>
      <c r="V13" s="31">
        <f>COUNTIFS(O4:O146,"=1",S4:S146,"=0")</f>
        <v>1</v>
      </c>
      <c r="W13" s="31">
        <f>COUNTIFS(O4:O146,"=0",S4:S146,"=0")</f>
        <v>83</v>
      </c>
    </row>
    <row r="14" spans="1:26" ht="30.75" thickBot="1">
      <c r="B14" s="22" t="s">
        <v>16</v>
      </c>
      <c r="C14" s="22">
        <v>0</v>
      </c>
      <c r="D14" s="22">
        <v>0</v>
      </c>
      <c r="E14" s="22">
        <v>10</v>
      </c>
      <c r="F14" s="22">
        <v>7</v>
      </c>
      <c r="G14" s="23">
        <v>17</v>
      </c>
      <c r="H14" s="22">
        <v>110.9</v>
      </c>
      <c r="I14" s="22" t="s">
        <v>1</v>
      </c>
      <c r="N14">
        <f t="shared" si="4"/>
        <v>0</v>
      </c>
      <c r="O14">
        <f t="shared" si="5"/>
        <v>0</v>
      </c>
      <c r="P14">
        <f t="shared" si="6"/>
        <v>1</v>
      </c>
      <c r="Q14">
        <f t="shared" si="7"/>
        <v>1</v>
      </c>
      <c r="R14">
        <f t="shared" si="8"/>
        <v>1</v>
      </c>
      <c r="S14" s="113">
        <f t="shared" si="9"/>
        <v>1</v>
      </c>
    </row>
    <row r="15" spans="1:26" ht="30.75" thickBot="1">
      <c r="B15" s="25" t="s">
        <v>17</v>
      </c>
      <c r="C15" s="25">
        <v>5.5</v>
      </c>
      <c r="D15" s="25">
        <v>0</v>
      </c>
      <c r="E15" s="25">
        <v>5</v>
      </c>
      <c r="F15" s="25">
        <v>5</v>
      </c>
      <c r="G15" s="26">
        <v>15.5</v>
      </c>
      <c r="H15" s="25">
        <v>102.3</v>
      </c>
      <c r="I15" s="25" t="s">
        <v>1</v>
      </c>
      <c r="N15">
        <f t="shared" si="4"/>
        <v>1</v>
      </c>
      <c r="O15">
        <f t="shared" si="5"/>
        <v>0</v>
      </c>
      <c r="P15">
        <f t="shared" si="6"/>
        <v>1</v>
      </c>
      <c r="Q15">
        <f t="shared" si="7"/>
        <v>1</v>
      </c>
      <c r="R15">
        <f t="shared" si="8"/>
        <v>1</v>
      </c>
      <c r="S15" s="113">
        <f t="shared" si="9"/>
        <v>1</v>
      </c>
      <c r="U15" s="286" t="s">
        <v>42</v>
      </c>
      <c r="V15" s="31" t="s">
        <v>1080</v>
      </c>
      <c r="W15" s="31" t="s">
        <v>1081</v>
      </c>
    </row>
    <row r="16" spans="1:26" ht="30.75" thickBot="1">
      <c r="B16" s="22" t="s">
        <v>18</v>
      </c>
      <c r="C16" s="22">
        <v>9.5</v>
      </c>
      <c r="D16" s="22">
        <v>0</v>
      </c>
      <c r="E16" s="22">
        <v>5</v>
      </c>
      <c r="F16" s="22">
        <v>1</v>
      </c>
      <c r="G16" s="23">
        <v>15.5</v>
      </c>
      <c r="H16" s="22">
        <v>99.5</v>
      </c>
      <c r="I16" s="22" t="s">
        <v>1</v>
      </c>
      <c r="N16">
        <f t="shared" si="4"/>
        <v>1</v>
      </c>
      <c r="O16">
        <f t="shared" si="5"/>
        <v>0</v>
      </c>
      <c r="P16">
        <f t="shared" si="6"/>
        <v>1</v>
      </c>
      <c r="Q16">
        <f t="shared" si="7"/>
        <v>0</v>
      </c>
      <c r="R16">
        <f t="shared" si="8"/>
        <v>1</v>
      </c>
      <c r="S16" s="113">
        <f t="shared" si="9"/>
        <v>1</v>
      </c>
      <c r="U16" s="31" t="s">
        <v>1078</v>
      </c>
      <c r="V16" s="31">
        <f>COUNTIFS(P4:P146,"=1",S4:S146,"=1")</f>
        <v>51</v>
      </c>
      <c r="W16" s="31">
        <f>COUNTIFS(P4:P146,"=0",S4:S146,"=1")</f>
        <v>8</v>
      </c>
      <c r="Y16" s="31">
        <f>COS(RADIANS(180*(SQRT(W16*V17)/(SQRT(W16*V17)+SQRT(V16*W17)))))</f>
        <v>0.79093321670739902</v>
      </c>
    </row>
    <row r="17" spans="1:25" ht="30.75" thickBot="1">
      <c r="B17" s="25" t="s">
        <v>20</v>
      </c>
      <c r="C17" s="25">
        <v>3.5</v>
      </c>
      <c r="D17" s="25">
        <v>1</v>
      </c>
      <c r="E17" s="25">
        <v>5</v>
      </c>
      <c r="F17" s="25">
        <v>5</v>
      </c>
      <c r="G17" s="26">
        <v>14.5</v>
      </c>
      <c r="H17" s="25">
        <v>98.1</v>
      </c>
      <c r="I17" s="25" t="s">
        <v>1</v>
      </c>
      <c r="N17">
        <f t="shared" si="4"/>
        <v>0</v>
      </c>
      <c r="O17">
        <f t="shared" si="5"/>
        <v>0</v>
      </c>
      <c r="P17">
        <f t="shared" si="6"/>
        <v>1</v>
      </c>
      <c r="Q17">
        <f t="shared" si="7"/>
        <v>1</v>
      </c>
      <c r="R17">
        <f t="shared" si="8"/>
        <v>1</v>
      </c>
      <c r="S17" s="113">
        <f t="shared" si="9"/>
        <v>1</v>
      </c>
      <c r="U17" s="31" t="s">
        <v>1079</v>
      </c>
      <c r="V17" s="31">
        <f>COUNTIFS(P4:P146,"=1",S4:S146,"=0")</f>
        <v>26</v>
      </c>
      <c r="W17" s="31">
        <f>COUNTIFS(P4:P146,"=0",S4:S146,"=0")</f>
        <v>58</v>
      </c>
    </row>
    <row r="18" spans="1:25" ht="30.75" thickBot="1">
      <c r="B18" s="22" t="s">
        <v>21</v>
      </c>
      <c r="C18" s="22">
        <v>6</v>
      </c>
      <c r="D18" s="22">
        <v>0</v>
      </c>
      <c r="E18" s="22">
        <v>5.5</v>
      </c>
      <c r="F18" s="22">
        <v>2.5</v>
      </c>
      <c r="G18" s="23">
        <v>14</v>
      </c>
      <c r="H18" s="22">
        <v>90.5</v>
      </c>
      <c r="I18" s="22" t="s">
        <v>1</v>
      </c>
      <c r="N18">
        <f t="shared" si="4"/>
        <v>1</v>
      </c>
      <c r="O18">
        <f t="shared" si="5"/>
        <v>0</v>
      </c>
      <c r="P18">
        <f t="shared" si="6"/>
        <v>1</v>
      </c>
      <c r="Q18">
        <f t="shared" si="7"/>
        <v>0</v>
      </c>
      <c r="R18">
        <f t="shared" si="8"/>
        <v>1</v>
      </c>
      <c r="S18" s="113">
        <f t="shared" si="9"/>
        <v>1</v>
      </c>
    </row>
    <row r="19" spans="1:25" ht="15.75" thickBot="1">
      <c r="B19" s="25" t="s">
        <v>23</v>
      </c>
      <c r="C19" s="25">
        <v>0</v>
      </c>
      <c r="D19" s="25">
        <v>9</v>
      </c>
      <c r="E19" s="25">
        <v>0</v>
      </c>
      <c r="F19" s="25">
        <v>4</v>
      </c>
      <c r="G19" s="26">
        <v>13</v>
      </c>
      <c r="H19" s="25">
        <v>108.9</v>
      </c>
      <c r="I19" s="25"/>
      <c r="N19">
        <f t="shared" si="4"/>
        <v>0</v>
      </c>
      <c r="O19">
        <f t="shared" si="5"/>
        <v>1</v>
      </c>
      <c r="P19">
        <f t="shared" si="6"/>
        <v>0</v>
      </c>
      <c r="Q19">
        <f t="shared" si="7"/>
        <v>0</v>
      </c>
      <c r="R19">
        <f t="shared" si="8"/>
        <v>0</v>
      </c>
      <c r="S19" s="113">
        <f t="shared" si="9"/>
        <v>0</v>
      </c>
      <c r="U19" s="286" t="s">
        <v>43</v>
      </c>
      <c r="V19" s="31" t="s">
        <v>1080</v>
      </c>
      <c r="W19" s="31" t="s">
        <v>1081</v>
      </c>
    </row>
    <row r="20" spans="1:25" ht="15.75" thickBot="1">
      <c r="B20" s="22" t="s">
        <v>25</v>
      </c>
      <c r="C20" s="22">
        <v>4</v>
      </c>
      <c r="D20" s="22">
        <v>0</v>
      </c>
      <c r="E20" s="22">
        <v>1</v>
      </c>
      <c r="F20" s="22">
        <v>7.5</v>
      </c>
      <c r="G20" s="23">
        <v>12.5</v>
      </c>
      <c r="H20" s="22">
        <v>86.5</v>
      </c>
      <c r="I20" s="22"/>
      <c r="N20">
        <f t="shared" si="4"/>
        <v>0</v>
      </c>
      <c r="O20">
        <f t="shared" si="5"/>
        <v>0</v>
      </c>
      <c r="P20">
        <f t="shared" si="6"/>
        <v>0</v>
      </c>
      <c r="Q20">
        <f t="shared" si="7"/>
        <v>1</v>
      </c>
      <c r="R20">
        <f t="shared" si="8"/>
        <v>0</v>
      </c>
      <c r="S20" s="113">
        <f t="shared" si="9"/>
        <v>0</v>
      </c>
      <c r="U20" s="31" t="s">
        <v>1078</v>
      </c>
      <c r="V20" s="31">
        <f>COUNTIFS(Q4:Q146,"=1",S4:S146,"=1")</f>
        <v>35</v>
      </c>
      <c r="W20" s="31">
        <f>COUNTIFS(Q4:Q146,"=0",S4:S146,"=1")</f>
        <v>24</v>
      </c>
      <c r="Y20" s="31">
        <f>COS(RADIANS(180*(SQRT(W20*V21)/(SQRT(W20*V21)+SQRT(V20*W21)))))</f>
        <v>0.8094008762721574</v>
      </c>
    </row>
    <row r="21" spans="1:25" ht="15.75" thickBot="1">
      <c r="B21" s="25" t="s">
        <v>26</v>
      </c>
      <c r="C21" s="25">
        <v>0</v>
      </c>
      <c r="D21" s="25">
        <v>0</v>
      </c>
      <c r="E21" s="25">
        <v>5</v>
      </c>
      <c r="F21" s="25">
        <v>7.5</v>
      </c>
      <c r="G21" s="26">
        <v>12.5</v>
      </c>
      <c r="H21" s="25">
        <v>84.4</v>
      </c>
      <c r="I21" s="25"/>
      <c r="N21">
        <f t="shared" si="4"/>
        <v>0</v>
      </c>
      <c r="O21">
        <f t="shared" si="5"/>
        <v>0</v>
      </c>
      <c r="P21">
        <f t="shared" si="6"/>
        <v>1</v>
      </c>
      <c r="Q21">
        <f t="shared" si="7"/>
        <v>1</v>
      </c>
      <c r="R21">
        <f t="shared" si="8"/>
        <v>0</v>
      </c>
      <c r="S21" s="113">
        <f t="shared" si="9"/>
        <v>0</v>
      </c>
      <c r="U21" s="31" t="s">
        <v>1079</v>
      </c>
      <c r="V21" s="31">
        <f>COUNTIFS(Q4:Q146,"=1",S4:S146,"=0")</f>
        <v>7</v>
      </c>
      <c r="W21" s="31">
        <f>COUNTIFS(Q4:Q146,"=0",S4:S146,"=0")</f>
        <v>77</v>
      </c>
    </row>
    <row r="22" spans="1:25" ht="15.75" thickBot="1">
      <c r="B22" s="22" t="s">
        <v>27</v>
      </c>
      <c r="C22" s="22">
        <v>2.5</v>
      </c>
      <c r="D22" s="22">
        <v>0</v>
      </c>
      <c r="E22" s="22">
        <v>5</v>
      </c>
      <c r="F22" s="22">
        <v>1</v>
      </c>
      <c r="G22" s="23">
        <v>8.5</v>
      </c>
      <c r="H22" s="22">
        <v>53.7</v>
      </c>
      <c r="I22" s="22"/>
      <c r="N22">
        <f t="shared" si="4"/>
        <v>0</v>
      </c>
      <c r="O22">
        <f t="shared" si="5"/>
        <v>0</v>
      </c>
      <c r="P22">
        <f t="shared" si="6"/>
        <v>1</v>
      </c>
      <c r="Q22">
        <f t="shared" si="7"/>
        <v>0</v>
      </c>
      <c r="R22">
        <f t="shared" si="8"/>
        <v>0</v>
      </c>
      <c r="S22" s="113">
        <f t="shared" si="9"/>
        <v>0</v>
      </c>
    </row>
    <row r="23" spans="1:25" ht="15.75" thickBot="1">
      <c r="B23" s="25" t="s">
        <v>28</v>
      </c>
      <c r="C23" s="25">
        <v>0</v>
      </c>
      <c r="D23" s="25">
        <v>1</v>
      </c>
      <c r="E23" s="25">
        <v>5</v>
      </c>
      <c r="F23" s="25">
        <v>0</v>
      </c>
      <c r="G23" s="26">
        <v>6</v>
      </c>
      <c r="H23" s="25">
        <v>39</v>
      </c>
      <c r="I23" s="25"/>
      <c r="N23">
        <f t="shared" si="4"/>
        <v>0</v>
      </c>
      <c r="O23">
        <f t="shared" si="5"/>
        <v>0</v>
      </c>
      <c r="P23">
        <f t="shared" si="6"/>
        <v>1</v>
      </c>
      <c r="Q23">
        <f t="shared" si="7"/>
        <v>0</v>
      </c>
      <c r="R23">
        <f t="shared" si="8"/>
        <v>0</v>
      </c>
      <c r="S23" s="113">
        <f t="shared" si="9"/>
        <v>0</v>
      </c>
      <c r="U23" s="31" t="s">
        <v>1086</v>
      </c>
    </row>
    <row r="24" spans="1:25" ht="15.75" thickBot="1">
      <c r="B24" s="22" t="s">
        <v>29</v>
      </c>
      <c r="C24" s="22">
        <v>0</v>
      </c>
      <c r="D24" s="22">
        <v>0</v>
      </c>
      <c r="E24" s="22">
        <v>5</v>
      </c>
      <c r="F24" s="22">
        <v>0</v>
      </c>
      <c r="G24" s="23">
        <v>5</v>
      </c>
      <c r="H24" s="22">
        <v>30.1</v>
      </c>
      <c r="I24" s="22"/>
      <c r="N24">
        <f t="shared" si="4"/>
        <v>0</v>
      </c>
      <c r="O24">
        <f t="shared" si="5"/>
        <v>0</v>
      </c>
      <c r="P24">
        <f t="shared" si="6"/>
        <v>1</v>
      </c>
      <c r="Q24">
        <f t="shared" si="7"/>
        <v>0</v>
      </c>
      <c r="R24">
        <f t="shared" si="8"/>
        <v>0</v>
      </c>
      <c r="S24" s="113">
        <f t="shared" si="9"/>
        <v>0</v>
      </c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 ht="15.75" thickBot="1">
      <c r="B25" s="25" t="s">
        <v>30</v>
      </c>
      <c r="C25" s="25">
        <v>3</v>
      </c>
      <c r="D25" s="25">
        <v>0</v>
      </c>
      <c r="E25" s="25">
        <v>0</v>
      </c>
      <c r="F25" s="25">
        <v>1.5</v>
      </c>
      <c r="G25" s="26">
        <v>4.5</v>
      </c>
      <c r="H25" s="25">
        <v>30.5</v>
      </c>
      <c r="I25" s="25"/>
      <c r="N25">
        <f t="shared" si="4"/>
        <v>0</v>
      </c>
      <c r="O25">
        <f t="shared" si="5"/>
        <v>0</v>
      </c>
      <c r="P25">
        <f t="shared" si="6"/>
        <v>0</v>
      </c>
      <c r="Q25">
        <f t="shared" si="7"/>
        <v>0</v>
      </c>
      <c r="R25">
        <f t="shared" si="8"/>
        <v>0</v>
      </c>
      <c r="S25" s="113">
        <f t="shared" si="9"/>
        <v>0</v>
      </c>
      <c r="U25" s="31">
        <f>COUNTIF(C:C,"=0")/143</f>
        <v>0.28671328671328672</v>
      </c>
      <c r="V25" s="31">
        <f t="shared" ref="V25:X25" si="11">COUNTIF(D:D,"=0")/143</f>
        <v>0.44055944055944057</v>
      </c>
      <c r="W25" s="31">
        <f t="shared" si="11"/>
        <v>0.30769230769230771</v>
      </c>
      <c r="X25" s="31">
        <f t="shared" si="11"/>
        <v>0.30069930069930068</v>
      </c>
    </row>
    <row r="26" spans="1:25" ht="15.75" thickBot="1">
      <c r="B26" s="22" t="s">
        <v>32</v>
      </c>
      <c r="C26" s="22">
        <v>0</v>
      </c>
      <c r="D26" s="22">
        <v>0</v>
      </c>
      <c r="E26" s="22">
        <v>0</v>
      </c>
      <c r="F26" s="22">
        <v>2.5</v>
      </c>
      <c r="G26" s="23">
        <v>2.5</v>
      </c>
      <c r="H26" s="22">
        <v>18.100000000000001</v>
      </c>
      <c r="I26" s="22"/>
      <c r="N26">
        <f t="shared" si="4"/>
        <v>0</v>
      </c>
      <c r="O26">
        <f t="shared" si="5"/>
        <v>0</v>
      </c>
      <c r="P26">
        <f t="shared" si="6"/>
        <v>0</v>
      </c>
      <c r="Q26">
        <f t="shared" si="7"/>
        <v>0</v>
      </c>
      <c r="R26">
        <f t="shared" si="8"/>
        <v>0</v>
      </c>
      <c r="S26" s="113">
        <f t="shared" si="9"/>
        <v>0</v>
      </c>
      <c r="T26" s="31" t="s">
        <v>1094</v>
      </c>
    </row>
    <row r="27" spans="1:25" ht="15.75" thickBot="1">
      <c r="B27" s="25" t="s">
        <v>33</v>
      </c>
      <c r="C27" s="25">
        <v>0</v>
      </c>
      <c r="D27" s="25">
        <v>0</v>
      </c>
      <c r="E27" s="25">
        <v>2</v>
      </c>
      <c r="F27" s="25">
        <v>0.5</v>
      </c>
      <c r="G27" s="26">
        <v>2.5</v>
      </c>
      <c r="H27" s="25">
        <v>15.7</v>
      </c>
      <c r="I27" s="25"/>
      <c r="N27">
        <f t="shared" si="4"/>
        <v>0</v>
      </c>
      <c r="O27">
        <f t="shared" si="5"/>
        <v>0</v>
      </c>
      <c r="P27">
        <f t="shared" si="6"/>
        <v>0</v>
      </c>
      <c r="Q27">
        <f t="shared" si="7"/>
        <v>0</v>
      </c>
      <c r="R27">
        <f t="shared" si="8"/>
        <v>0</v>
      </c>
      <c r="S27" s="113">
        <f t="shared" si="9"/>
        <v>0</v>
      </c>
      <c r="U27" s="31">
        <f>0.75*(1-((DEVSQ(C:C)+DEVSQ(D:D)+DEVSQ(E:E)+DEVSQ(F:F))/DEVSQ(G:G)))</f>
        <v>0.40486502071494612</v>
      </c>
    </row>
    <row r="28" spans="1:25" ht="15.75" thickBot="1">
      <c r="B28" s="22" t="s">
        <v>34</v>
      </c>
      <c r="C28" s="22">
        <v>1</v>
      </c>
      <c r="D28" s="22">
        <v>0</v>
      </c>
      <c r="E28" s="22">
        <v>0</v>
      </c>
      <c r="F28" s="22">
        <v>0.5</v>
      </c>
      <c r="G28" s="23">
        <v>1.5</v>
      </c>
      <c r="H28" s="22">
        <v>10.199999999999999</v>
      </c>
      <c r="I28" s="22"/>
      <c r="N28">
        <f t="shared" si="4"/>
        <v>0</v>
      </c>
      <c r="O28">
        <f t="shared" si="5"/>
        <v>0</v>
      </c>
      <c r="P28">
        <f t="shared" si="6"/>
        <v>0</v>
      </c>
      <c r="Q28">
        <f t="shared" si="7"/>
        <v>0</v>
      </c>
      <c r="R28">
        <f t="shared" si="8"/>
        <v>0</v>
      </c>
      <c r="S28" s="113">
        <f t="shared" si="9"/>
        <v>0</v>
      </c>
    </row>
    <row r="29" spans="1:25" ht="15.75" thickBot="1">
      <c r="B29" s="25" t="s">
        <v>35</v>
      </c>
      <c r="C29" s="25">
        <v>0</v>
      </c>
      <c r="D29" s="25">
        <v>0</v>
      </c>
      <c r="E29" s="25">
        <v>0</v>
      </c>
      <c r="F29" s="25">
        <v>0.5</v>
      </c>
      <c r="G29" s="26">
        <v>0.5</v>
      </c>
      <c r="H29" s="25">
        <v>3.6</v>
      </c>
      <c r="I29" s="25"/>
      <c r="N29">
        <f t="shared" si="4"/>
        <v>0</v>
      </c>
      <c r="O29">
        <f t="shared" si="5"/>
        <v>0</v>
      </c>
      <c r="P29">
        <f t="shared" si="6"/>
        <v>0</v>
      </c>
      <c r="Q29">
        <f t="shared" si="7"/>
        <v>0</v>
      </c>
      <c r="R29">
        <f t="shared" si="8"/>
        <v>0</v>
      </c>
      <c r="S29" s="113">
        <f t="shared" si="9"/>
        <v>0</v>
      </c>
    </row>
    <row r="30" spans="1:25" ht="15.75" thickBot="1">
      <c r="B30" s="22" t="s">
        <v>36</v>
      </c>
      <c r="C30" s="22">
        <v>0</v>
      </c>
      <c r="D30" s="22">
        <v>0</v>
      </c>
      <c r="E30" s="22">
        <v>0</v>
      </c>
      <c r="F30" s="22">
        <v>0</v>
      </c>
      <c r="G30" s="23">
        <v>0</v>
      </c>
      <c r="H30" s="22">
        <v>0</v>
      </c>
      <c r="I30" s="22"/>
      <c r="N30">
        <f t="shared" si="4"/>
        <v>0</v>
      </c>
      <c r="O30">
        <f t="shared" si="5"/>
        <v>0</v>
      </c>
      <c r="P30">
        <f t="shared" si="6"/>
        <v>0</v>
      </c>
      <c r="Q30">
        <f t="shared" si="7"/>
        <v>0</v>
      </c>
      <c r="R30">
        <f t="shared" si="8"/>
        <v>0</v>
      </c>
      <c r="S30" s="113">
        <f t="shared" si="9"/>
        <v>0</v>
      </c>
    </row>
    <row r="31" spans="1:25" ht="15.75" thickBot="1">
      <c r="A31" s="31" t="s">
        <v>172</v>
      </c>
      <c r="B31" s="28" t="s">
        <v>223</v>
      </c>
      <c r="C31" s="28">
        <v>9</v>
      </c>
      <c r="D31" s="28">
        <v>10</v>
      </c>
      <c r="E31" s="28">
        <v>8</v>
      </c>
      <c r="F31" s="28">
        <v>10</v>
      </c>
      <c r="G31" s="29">
        <v>37</v>
      </c>
      <c r="N31">
        <f t="shared" si="4"/>
        <v>1</v>
      </c>
      <c r="O31">
        <f t="shared" si="5"/>
        <v>1</v>
      </c>
      <c r="P31">
        <f t="shared" si="6"/>
        <v>1</v>
      </c>
      <c r="Q31">
        <f t="shared" si="7"/>
        <v>1</v>
      </c>
      <c r="R31">
        <f t="shared" si="8"/>
        <v>1</v>
      </c>
      <c r="S31" s="113">
        <f t="shared" si="9"/>
        <v>1</v>
      </c>
    </row>
    <row r="32" spans="1:25" ht="15.75" thickBot="1">
      <c r="B32" s="12" t="s">
        <v>224</v>
      </c>
      <c r="C32" s="12">
        <v>10</v>
      </c>
      <c r="D32" s="12">
        <v>2</v>
      </c>
      <c r="E32" s="12">
        <v>10</v>
      </c>
      <c r="F32" s="12">
        <v>10</v>
      </c>
      <c r="G32" s="13">
        <v>32</v>
      </c>
      <c r="N32">
        <f t="shared" si="4"/>
        <v>1</v>
      </c>
      <c r="O32">
        <f t="shared" si="5"/>
        <v>0</v>
      </c>
      <c r="P32">
        <f t="shared" si="6"/>
        <v>1</v>
      </c>
      <c r="Q32">
        <f t="shared" si="7"/>
        <v>1</v>
      </c>
      <c r="R32">
        <f t="shared" si="8"/>
        <v>1</v>
      </c>
      <c r="S32" s="113">
        <f t="shared" si="9"/>
        <v>1</v>
      </c>
    </row>
    <row r="33" spans="2:19" ht="15.75" thickBot="1">
      <c r="B33" s="12" t="s">
        <v>225</v>
      </c>
      <c r="C33" s="12">
        <v>10</v>
      </c>
      <c r="D33" s="12">
        <v>1</v>
      </c>
      <c r="E33" s="12">
        <v>10</v>
      </c>
      <c r="F33" s="12">
        <v>10</v>
      </c>
      <c r="G33" s="13">
        <v>31</v>
      </c>
      <c r="N33">
        <f t="shared" si="4"/>
        <v>1</v>
      </c>
      <c r="O33">
        <f t="shared" si="5"/>
        <v>0</v>
      </c>
      <c r="P33">
        <f t="shared" si="6"/>
        <v>1</v>
      </c>
      <c r="Q33">
        <f t="shared" si="7"/>
        <v>1</v>
      </c>
      <c r="R33">
        <f t="shared" si="8"/>
        <v>1</v>
      </c>
      <c r="S33" s="113">
        <f t="shared" si="9"/>
        <v>1</v>
      </c>
    </row>
    <row r="34" spans="2:19" ht="15.75" thickBot="1">
      <c r="B34" s="12" t="s">
        <v>226</v>
      </c>
      <c r="C34" s="12">
        <v>9</v>
      </c>
      <c r="D34" s="12">
        <v>0</v>
      </c>
      <c r="E34" s="12">
        <v>10</v>
      </c>
      <c r="F34" s="12">
        <v>10</v>
      </c>
      <c r="G34" s="13">
        <v>29</v>
      </c>
      <c r="N34">
        <f t="shared" si="4"/>
        <v>1</v>
      </c>
      <c r="O34">
        <f t="shared" si="5"/>
        <v>0</v>
      </c>
      <c r="P34">
        <f t="shared" si="6"/>
        <v>1</v>
      </c>
      <c r="Q34">
        <f t="shared" si="7"/>
        <v>1</v>
      </c>
      <c r="R34">
        <f t="shared" si="8"/>
        <v>1</v>
      </c>
      <c r="S34" s="113">
        <f t="shared" si="9"/>
        <v>1</v>
      </c>
    </row>
    <row r="35" spans="2:19" ht="15.75" thickBot="1">
      <c r="B35" s="12" t="s">
        <v>227</v>
      </c>
      <c r="C35" s="12">
        <v>10</v>
      </c>
      <c r="D35" s="12">
        <v>1</v>
      </c>
      <c r="E35" s="12">
        <v>10</v>
      </c>
      <c r="F35" s="12">
        <v>3</v>
      </c>
      <c r="G35" s="13">
        <v>24</v>
      </c>
      <c r="N35">
        <f t="shared" si="4"/>
        <v>1</v>
      </c>
      <c r="O35">
        <f t="shared" si="5"/>
        <v>0</v>
      </c>
      <c r="P35">
        <f t="shared" si="6"/>
        <v>1</v>
      </c>
      <c r="Q35">
        <f t="shared" si="7"/>
        <v>0</v>
      </c>
      <c r="R35">
        <f t="shared" si="8"/>
        <v>1</v>
      </c>
      <c r="S35" s="113">
        <f t="shared" si="9"/>
        <v>1</v>
      </c>
    </row>
    <row r="36" spans="2:19" ht="15.75" thickBot="1">
      <c r="B36" s="12" t="s">
        <v>228</v>
      </c>
      <c r="C36" s="12">
        <v>7.5</v>
      </c>
      <c r="D36" s="12">
        <v>2</v>
      </c>
      <c r="E36" s="12">
        <v>10</v>
      </c>
      <c r="F36" s="12">
        <v>4</v>
      </c>
      <c r="G36" s="13">
        <v>23.5</v>
      </c>
      <c r="N36">
        <f t="shared" si="4"/>
        <v>1</v>
      </c>
      <c r="O36">
        <f t="shared" si="5"/>
        <v>0</v>
      </c>
      <c r="P36">
        <f t="shared" si="6"/>
        <v>1</v>
      </c>
      <c r="Q36">
        <f t="shared" si="7"/>
        <v>0</v>
      </c>
      <c r="R36">
        <f t="shared" si="8"/>
        <v>1</v>
      </c>
      <c r="S36" s="113">
        <f t="shared" si="9"/>
        <v>1</v>
      </c>
    </row>
    <row r="37" spans="2:19" ht="15.75" thickBot="1">
      <c r="B37" s="12" t="s">
        <v>229</v>
      </c>
      <c r="C37" s="12">
        <v>8</v>
      </c>
      <c r="D37" s="12">
        <v>1</v>
      </c>
      <c r="E37" s="12">
        <v>10</v>
      </c>
      <c r="F37" s="12">
        <v>4</v>
      </c>
      <c r="G37" s="13">
        <v>23</v>
      </c>
      <c r="N37">
        <f t="shared" si="4"/>
        <v>1</v>
      </c>
      <c r="O37">
        <f t="shared" si="5"/>
        <v>0</v>
      </c>
      <c r="P37">
        <f t="shared" si="6"/>
        <v>1</v>
      </c>
      <c r="Q37">
        <f t="shared" si="7"/>
        <v>0</v>
      </c>
      <c r="R37">
        <f t="shared" si="8"/>
        <v>1</v>
      </c>
      <c r="S37" s="113">
        <f t="shared" si="9"/>
        <v>1</v>
      </c>
    </row>
    <row r="38" spans="2:19" ht="15.75" thickBot="1">
      <c r="B38" s="12" t="s">
        <v>230</v>
      </c>
      <c r="C38" s="12">
        <v>9.5</v>
      </c>
      <c r="D38" s="12">
        <v>2</v>
      </c>
      <c r="E38" s="12">
        <v>4</v>
      </c>
      <c r="F38" s="12">
        <v>5</v>
      </c>
      <c r="G38" s="13">
        <v>20.5</v>
      </c>
      <c r="N38">
        <f t="shared" si="4"/>
        <v>1</v>
      </c>
      <c r="O38">
        <f t="shared" si="5"/>
        <v>0</v>
      </c>
      <c r="P38">
        <f t="shared" si="6"/>
        <v>0</v>
      </c>
      <c r="Q38">
        <f t="shared" si="7"/>
        <v>1</v>
      </c>
      <c r="R38">
        <f t="shared" si="8"/>
        <v>1</v>
      </c>
      <c r="S38" s="113">
        <f t="shared" si="9"/>
        <v>1</v>
      </c>
    </row>
    <row r="39" spans="2:19" ht="15.75" thickBot="1">
      <c r="B39" s="12" t="s">
        <v>231</v>
      </c>
      <c r="C39" s="12">
        <v>7</v>
      </c>
      <c r="D39" s="12">
        <v>2</v>
      </c>
      <c r="E39" s="12">
        <v>10</v>
      </c>
      <c r="F39" s="12">
        <v>1</v>
      </c>
      <c r="G39" s="13">
        <v>20</v>
      </c>
      <c r="N39">
        <f t="shared" si="4"/>
        <v>1</v>
      </c>
      <c r="O39">
        <f t="shared" si="5"/>
        <v>0</v>
      </c>
      <c r="P39">
        <f t="shared" si="6"/>
        <v>1</v>
      </c>
      <c r="Q39">
        <f t="shared" si="7"/>
        <v>0</v>
      </c>
      <c r="R39">
        <f t="shared" si="8"/>
        <v>1</v>
      </c>
      <c r="S39" s="113">
        <f t="shared" si="9"/>
        <v>1</v>
      </c>
    </row>
    <row r="40" spans="2:19" ht="15.75" thickBot="1">
      <c r="B40" s="12" t="s">
        <v>232</v>
      </c>
      <c r="C40" s="12">
        <v>9.5</v>
      </c>
      <c r="D40" s="12">
        <v>1</v>
      </c>
      <c r="E40" s="12">
        <v>2</v>
      </c>
      <c r="F40" s="12">
        <v>7</v>
      </c>
      <c r="G40" s="13">
        <v>19.5</v>
      </c>
      <c r="N40">
        <f t="shared" si="4"/>
        <v>1</v>
      </c>
      <c r="O40">
        <f t="shared" si="5"/>
        <v>0</v>
      </c>
      <c r="P40">
        <f t="shared" si="6"/>
        <v>0</v>
      </c>
      <c r="Q40">
        <f t="shared" si="7"/>
        <v>1</v>
      </c>
      <c r="R40">
        <f t="shared" si="8"/>
        <v>1</v>
      </c>
      <c r="S40" s="113">
        <f t="shared" si="9"/>
        <v>1</v>
      </c>
    </row>
    <row r="41" spans="2:19" ht="15.75" thickBot="1">
      <c r="B41" s="12" t="s">
        <v>233</v>
      </c>
      <c r="C41" s="12">
        <v>9</v>
      </c>
      <c r="D41" s="12">
        <v>1</v>
      </c>
      <c r="E41" s="12">
        <v>5</v>
      </c>
      <c r="F41" s="12">
        <v>3</v>
      </c>
      <c r="G41" s="13">
        <v>18</v>
      </c>
      <c r="N41">
        <f t="shared" si="4"/>
        <v>1</v>
      </c>
      <c r="O41">
        <f t="shared" si="5"/>
        <v>0</v>
      </c>
      <c r="P41">
        <f t="shared" si="6"/>
        <v>1</v>
      </c>
      <c r="Q41">
        <f t="shared" si="7"/>
        <v>0</v>
      </c>
      <c r="R41">
        <f t="shared" si="8"/>
        <v>1</v>
      </c>
      <c r="S41" s="113">
        <f t="shared" si="9"/>
        <v>1</v>
      </c>
    </row>
    <row r="42" spans="2:19" ht="15.75" thickBot="1">
      <c r="B42" s="12" t="s">
        <v>234</v>
      </c>
      <c r="C42" s="12">
        <v>7</v>
      </c>
      <c r="D42" s="12">
        <v>1</v>
      </c>
      <c r="E42" s="12">
        <v>5</v>
      </c>
      <c r="F42" s="12">
        <v>4</v>
      </c>
      <c r="G42" s="13">
        <v>17</v>
      </c>
      <c r="N42">
        <f t="shared" si="4"/>
        <v>1</v>
      </c>
      <c r="O42">
        <f t="shared" si="5"/>
        <v>0</v>
      </c>
      <c r="P42">
        <f t="shared" si="6"/>
        <v>1</v>
      </c>
      <c r="Q42">
        <f t="shared" si="7"/>
        <v>0</v>
      </c>
      <c r="R42">
        <f t="shared" si="8"/>
        <v>1</v>
      </c>
      <c r="S42" s="113">
        <f t="shared" si="9"/>
        <v>1</v>
      </c>
    </row>
    <row r="43" spans="2:19" ht="15.75" thickBot="1">
      <c r="B43" s="12" t="s">
        <v>235</v>
      </c>
      <c r="C43" s="12">
        <v>5</v>
      </c>
      <c r="D43" s="12">
        <v>1</v>
      </c>
      <c r="E43" s="12">
        <v>5</v>
      </c>
      <c r="F43" s="12">
        <v>4</v>
      </c>
      <c r="G43" s="13">
        <v>15</v>
      </c>
      <c r="N43">
        <f t="shared" si="4"/>
        <v>1</v>
      </c>
      <c r="O43">
        <f t="shared" si="5"/>
        <v>0</v>
      </c>
      <c r="P43">
        <f t="shared" si="6"/>
        <v>1</v>
      </c>
      <c r="Q43">
        <f t="shared" si="7"/>
        <v>0</v>
      </c>
      <c r="R43">
        <f t="shared" si="8"/>
        <v>1</v>
      </c>
      <c r="S43" s="113">
        <f t="shared" si="9"/>
        <v>1</v>
      </c>
    </row>
    <row r="44" spans="2:19" ht="15.75" thickBot="1">
      <c r="B44" s="12" t="s">
        <v>236</v>
      </c>
      <c r="C44" s="12">
        <v>7</v>
      </c>
      <c r="D44" s="12">
        <v>1</v>
      </c>
      <c r="E44" s="12">
        <v>0</v>
      </c>
      <c r="F44" s="12">
        <v>5</v>
      </c>
      <c r="G44" s="13">
        <v>13</v>
      </c>
      <c r="N44">
        <f t="shared" si="4"/>
        <v>1</v>
      </c>
      <c r="O44">
        <f t="shared" si="5"/>
        <v>0</v>
      </c>
      <c r="P44">
        <f t="shared" si="6"/>
        <v>0</v>
      </c>
      <c r="Q44">
        <f t="shared" si="7"/>
        <v>1</v>
      </c>
      <c r="R44">
        <f t="shared" si="8"/>
        <v>0</v>
      </c>
      <c r="S44" s="113">
        <f t="shared" si="9"/>
        <v>0</v>
      </c>
    </row>
    <row r="45" spans="2:19" ht="15.75" thickBot="1">
      <c r="B45" s="12" t="s">
        <v>237</v>
      </c>
      <c r="C45" s="12">
        <v>2</v>
      </c>
      <c r="D45" s="12">
        <v>2</v>
      </c>
      <c r="E45" s="12">
        <v>8</v>
      </c>
      <c r="F45" s="12">
        <v>0.5</v>
      </c>
      <c r="G45" s="13">
        <v>12.5</v>
      </c>
      <c r="N45">
        <f t="shared" si="4"/>
        <v>0</v>
      </c>
      <c r="O45">
        <f t="shared" si="5"/>
        <v>0</v>
      </c>
      <c r="P45">
        <f t="shared" si="6"/>
        <v>1</v>
      </c>
      <c r="Q45">
        <f t="shared" si="7"/>
        <v>0</v>
      </c>
      <c r="R45">
        <f t="shared" si="8"/>
        <v>0</v>
      </c>
      <c r="S45" s="113">
        <f t="shared" si="9"/>
        <v>0</v>
      </c>
    </row>
    <row r="46" spans="2:19" ht="15.75" thickBot="1">
      <c r="B46" s="12" t="s">
        <v>238</v>
      </c>
      <c r="C46" s="12">
        <v>7</v>
      </c>
      <c r="D46" s="12">
        <v>0</v>
      </c>
      <c r="E46" s="12">
        <v>4</v>
      </c>
      <c r="F46" s="12">
        <v>1</v>
      </c>
      <c r="G46" s="13">
        <v>12</v>
      </c>
      <c r="N46">
        <f t="shared" si="4"/>
        <v>1</v>
      </c>
      <c r="O46">
        <f t="shared" si="5"/>
        <v>0</v>
      </c>
      <c r="P46">
        <f t="shared" si="6"/>
        <v>0</v>
      </c>
      <c r="Q46">
        <f t="shared" si="7"/>
        <v>0</v>
      </c>
      <c r="R46">
        <f t="shared" si="8"/>
        <v>0</v>
      </c>
      <c r="S46" s="113">
        <f t="shared" si="9"/>
        <v>0</v>
      </c>
    </row>
    <row r="47" spans="2:19" ht="15.75" thickBot="1">
      <c r="B47" s="12" t="s">
        <v>239</v>
      </c>
      <c r="C47" s="12">
        <v>6.5</v>
      </c>
      <c r="D47" s="12">
        <v>4</v>
      </c>
      <c r="E47" s="12">
        <v>1</v>
      </c>
      <c r="F47" s="12">
        <v>0</v>
      </c>
      <c r="G47" s="13">
        <v>11.5</v>
      </c>
      <c r="N47">
        <f t="shared" si="4"/>
        <v>1</v>
      </c>
      <c r="O47">
        <f t="shared" si="5"/>
        <v>0</v>
      </c>
      <c r="P47">
        <f t="shared" si="6"/>
        <v>0</v>
      </c>
      <c r="Q47">
        <f t="shared" si="7"/>
        <v>0</v>
      </c>
      <c r="R47">
        <f t="shared" si="8"/>
        <v>0</v>
      </c>
      <c r="S47" s="113">
        <f t="shared" si="9"/>
        <v>0</v>
      </c>
    </row>
    <row r="48" spans="2:19" ht="15.75" thickBot="1">
      <c r="B48" s="12" t="s">
        <v>240</v>
      </c>
      <c r="C48" s="12">
        <v>7.5</v>
      </c>
      <c r="D48" s="12">
        <v>1</v>
      </c>
      <c r="E48" s="12">
        <v>1</v>
      </c>
      <c r="F48" s="12">
        <v>1</v>
      </c>
      <c r="G48" s="13">
        <v>10.5</v>
      </c>
      <c r="N48">
        <f t="shared" si="4"/>
        <v>1</v>
      </c>
      <c r="O48">
        <f t="shared" si="5"/>
        <v>0</v>
      </c>
      <c r="P48">
        <f t="shared" si="6"/>
        <v>0</v>
      </c>
      <c r="Q48">
        <f t="shared" si="7"/>
        <v>0</v>
      </c>
      <c r="R48">
        <f t="shared" si="8"/>
        <v>0</v>
      </c>
      <c r="S48" s="113">
        <f t="shared" si="9"/>
        <v>0</v>
      </c>
    </row>
    <row r="49" spans="1:19" ht="15.75" thickBot="1">
      <c r="B49" s="12" t="s">
        <v>241</v>
      </c>
      <c r="C49" s="12">
        <v>3</v>
      </c>
      <c r="D49" s="12">
        <v>0</v>
      </c>
      <c r="E49" s="12">
        <v>4</v>
      </c>
      <c r="F49" s="12">
        <v>1</v>
      </c>
      <c r="G49" s="13">
        <v>8</v>
      </c>
      <c r="N49">
        <f t="shared" si="4"/>
        <v>0</v>
      </c>
      <c r="O49">
        <f t="shared" si="5"/>
        <v>0</v>
      </c>
      <c r="P49">
        <f t="shared" si="6"/>
        <v>0</v>
      </c>
      <c r="Q49">
        <f t="shared" si="7"/>
        <v>0</v>
      </c>
      <c r="R49">
        <f t="shared" si="8"/>
        <v>0</v>
      </c>
      <c r="S49" s="113">
        <f t="shared" si="9"/>
        <v>0</v>
      </c>
    </row>
    <row r="50" spans="1:19">
      <c r="B50" s="67" t="s">
        <v>242</v>
      </c>
      <c r="C50" s="67">
        <v>1</v>
      </c>
      <c r="D50" s="67">
        <v>1</v>
      </c>
      <c r="E50" s="67">
        <v>1</v>
      </c>
      <c r="F50" s="67">
        <v>0</v>
      </c>
      <c r="G50" s="85">
        <v>3</v>
      </c>
      <c r="N50">
        <f t="shared" si="4"/>
        <v>0</v>
      </c>
      <c r="O50">
        <f t="shared" si="5"/>
        <v>0</v>
      </c>
      <c r="P50">
        <f t="shared" si="6"/>
        <v>0</v>
      </c>
      <c r="Q50">
        <f t="shared" si="7"/>
        <v>0</v>
      </c>
      <c r="R50">
        <f t="shared" si="8"/>
        <v>0</v>
      </c>
      <c r="S50" s="113">
        <f t="shared" si="9"/>
        <v>0</v>
      </c>
    </row>
    <row r="51" spans="1:19">
      <c r="A51" s="31" t="s">
        <v>301</v>
      </c>
      <c r="B51" s="88" t="s">
        <v>24</v>
      </c>
      <c r="C51" s="88">
        <v>10</v>
      </c>
      <c r="D51" s="88">
        <v>5</v>
      </c>
      <c r="E51" s="88">
        <v>10</v>
      </c>
      <c r="F51" s="88">
        <v>10</v>
      </c>
      <c r="G51" s="89">
        <v>35</v>
      </c>
      <c r="I51" s="31" t="s">
        <v>306</v>
      </c>
      <c r="N51">
        <f t="shared" si="4"/>
        <v>1</v>
      </c>
      <c r="O51">
        <f t="shared" si="5"/>
        <v>1</v>
      </c>
      <c r="P51">
        <f t="shared" si="6"/>
        <v>1</v>
      </c>
      <c r="Q51">
        <f t="shared" si="7"/>
        <v>1</v>
      </c>
      <c r="R51">
        <f t="shared" si="8"/>
        <v>1</v>
      </c>
      <c r="S51" s="113">
        <f t="shared" si="9"/>
        <v>1</v>
      </c>
    </row>
    <row r="52" spans="1:19">
      <c r="B52" s="88" t="s">
        <v>57</v>
      </c>
      <c r="C52" s="88">
        <v>10</v>
      </c>
      <c r="D52" s="88">
        <v>4</v>
      </c>
      <c r="E52" s="88">
        <v>10</v>
      </c>
      <c r="F52" s="88">
        <v>10</v>
      </c>
      <c r="G52" s="89">
        <v>34</v>
      </c>
      <c r="I52" s="31" t="s">
        <v>306</v>
      </c>
      <c r="N52">
        <f t="shared" si="4"/>
        <v>1</v>
      </c>
      <c r="O52">
        <f t="shared" si="5"/>
        <v>0</v>
      </c>
      <c r="P52">
        <f t="shared" si="6"/>
        <v>1</v>
      </c>
      <c r="Q52">
        <f t="shared" si="7"/>
        <v>1</v>
      </c>
      <c r="R52">
        <f t="shared" si="8"/>
        <v>1</v>
      </c>
      <c r="S52" s="113">
        <f t="shared" si="9"/>
        <v>1</v>
      </c>
    </row>
    <row r="53" spans="1:19">
      <c r="B53" s="88" t="s">
        <v>288</v>
      </c>
      <c r="C53" s="88">
        <v>10</v>
      </c>
      <c r="D53" s="88">
        <v>6</v>
      </c>
      <c r="E53" s="88">
        <v>5</v>
      </c>
      <c r="F53" s="88">
        <v>10</v>
      </c>
      <c r="G53" s="89">
        <v>31</v>
      </c>
      <c r="I53" s="31" t="s">
        <v>306</v>
      </c>
      <c r="N53">
        <f t="shared" si="4"/>
        <v>1</v>
      </c>
      <c r="O53">
        <f t="shared" si="5"/>
        <v>1</v>
      </c>
      <c r="P53">
        <f t="shared" si="6"/>
        <v>1</v>
      </c>
      <c r="Q53">
        <f t="shared" si="7"/>
        <v>1</v>
      </c>
      <c r="R53">
        <f t="shared" si="8"/>
        <v>1</v>
      </c>
      <c r="S53" s="113">
        <f t="shared" si="9"/>
        <v>1</v>
      </c>
    </row>
    <row r="54" spans="1:19">
      <c r="B54" s="88" t="s">
        <v>317</v>
      </c>
      <c r="C54" s="88">
        <v>10</v>
      </c>
      <c r="D54" s="88">
        <v>4</v>
      </c>
      <c r="E54" s="88">
        <v>5</v>
      </c>
      <c r="F54" s="88">
        <v>2</v>
      </c>
      <c r="G54" s="89">
        <v>21</v>
      </c>
      <c r="I54" s="31" t="s">
        <v>306</v>
      </c>
      <c r="N54">
        <f t="shared" si="4"/>
        <v>1</v>
      </c>
      <c r="O54">
        <f t="shared" si="5"/>
        <v>0</v>
      </c>
      <c r="P54">
        <f t="shared" si="6"/>
        <v>1</v>
      </c>
      <c r="Q54">
        <f t="shared" si="7"/>
        <v>0</v>
      </c>
      <c r="R54">
        <f t="shared" si="8"/>
        <v>1</v>
      </c>
      <c r="S54" s="113">
        <f t="shared" si="9"/>
        <v>1</v>
      </c>
    </row>
    <row r="55" spans="1:19">
      <c r="B55" s="88" t="s">
        <v>9</v>
      </c>
      <c r="C55" s="88">
        <v>7</v>
      </c>
      <c r="D55" s="88">
        <v>0</v>
      </c>
      <c r="E55" s="88">
        <v>5</v>
      </c>
      <c r="F55" s="88">
        <v>8.5</v>
      </c>
      <c r="G55" s="89">
        <v>20.5</v>
      </c>
      <c r="I55" s="31" t="s">
        <v>306</v>
      </c>
      <c r="N55">
        <f t="shared" si="4"/>
        <v>1</v>
      </c>
      <c r="O55">
        <f t="shared" si="5"/>
        <v>0</v>
      </c>
      <c r="P55">
        <f t="shared" si="6"/>
        <v>1</v>
      </c>
      <c r="Q55">
        <f t="shared" si="7"/>
        <v>1</v>
      </c>
      <c r="R55">
        <f t="shared" si="8"/>
        <v>1</v>
      </c>
      <c r="S55" s="113">
        <f t="shared" si="9"/>
        <v>1</v>
      </c>
    </row>
    <row r="56" spans="1:19">
      <c r="B56" s="88" t="s">
        <v>267</v>
      </c>
      <c r="C56" s="88">
        <v>3</v>
      </c>
      <c r="D56" s="88">
        <v>2</v>
      </c>
      <c r="E56" s="88">
        <v>5</v>
      </c>
      <c r="F56" s="88">
        <v>10</v>
      </c>
      <c r="G56" s="89">
        <v>20</v>
      </c>
      <c r="I56" s="31" t="s">
        <v>306</v>
      </c>
      <c r="N56">
        <f t="shared" si="4"/>
        <v>0</v>
      </c>
      <c r="O56">
        <f t="shared" si="5"/>
        <v>0</v>
      </c>
      <c r="P56">
        <f t="shared" si="6"/>
        <v>1</v>
      </c>
      <c r="Q56">
        <f t="shared" si="7"/>
        <v>1</v>
      </c>
      <c r="R56">
        <f t="shared" si="8"/>
        <v>1</v>
      </c>
      <c r="S56" s="113">
        <f t="shared" si="9"/>
        <v>1</v>
      </c>
    </row>
    <row r="57" spans="1:19">
      <c r="B57" s="88" t="s">
        <v>273</v>
      </c>
      <c r="C57" s="88">
        <v>0</v>
      </c>
      <c r="D57" s="88">
        <v>7</v>
      </c>
      <c r="E57" s="88">
        <v>10</v>
      </c>
      <c r="F57" s="88">
        <v>2</v>
      </c>
      <c r="G57" s="89">
        <v>19</v>
      </c>
      <c r="I57" s="31" t="s">
        <v>306</v>
      </c>
      <c r="N57">
        <f t="shared" si="4"/>
        <v>0</v>
      </c>
      <c r="O57">
        <f t="shared" si="5"/>
        <v>1</v>
      </c>
      <c r="P57">
        <f t="shared" si="6"/>
        <v>1</v>
      </c>
      <c r="Q57">
        <f t="shared" si="7"/>
        <v>0</v>
      </c>
      <c r="R57">
        <f t="shared" si="8"/>
        <v>1</v>
      </c>
      <c r="S57" s="113">
        <f t="shared" si="9"/>
        <v>1</v>
      </c>
    </row>
    <row r="58" spans="1:19">
      <c r="B58" s="88" t="s">
        <v>324</v>
      </c>
      <c r="C58" s="88">
        <v>6</v>
      </c>
      <c r="D58" s="88">
        <v>4</v>
      </c>
      <c r="E58" s="88">
        <v>5</v>
      </c>
      <c r="F58" s="88">
        <v>3</v>
      </c>
      <c r="G58" s="89">
        <v>18</v>
      </c>
      <c r="I58" s="31" t="s">
        <v>306</v>
      </c>
      <c r="N58">
        <f t="shared" si="4"/>
        <v>1</v>
      </c>
      <c r="O58">
        <f t="shared" si="5"/>
        <v>0</v>
      </c>
      <c r="P58">
        <f t="shared" si="6"/>
        <v>1</v>
      </c>
      <c r="Q58">
        <f t="shared" si="7"/>
        <v>0</v>
      </c>
      <c r="R58">
        <f t="shared" si="8"/>
        <v>1</v>
      </c>
      <c r="S58" s="113">
        <f t="shared" si="9"/>
        <v>1</v>
      </c>
    </row>
    <row r="59" spans="1:19">
      <c r="B59" s="88" t="s">
        <v>267</v>
      </c>
      <c r="C59" s="88">
        <v>1</v>
      </c>
      <c r="D59" s="88">
        <v>4</v>
      </c>
      <c r="E59" s="88">
        <v>10</v>
      </c>
      <c r="F59" s="88">
        <v>4.5</v>
      </c>
      <c r="G59" s="89">
        <v>19.5</v>
      </c>
      <c r="I59" s="31" t="s">
        <v>312</v>
      </c>
      <c r="N59">
        <f t="shared" si="4"/>
        <v>0</v>
      </c>
      <c r="O59">
        <f t="shared" si="5"/>
        <v>0</v>
      </c>
      <c r="P59">
        <f t="shared" si="6"/>
        <v>1</v>
      </c>
      <c r="Q59">
        <f t="shared" si="7"/>
        <v>0</v>
      </c>
      <c r="R59">
        <f t="shared" si="8"/>
        <v>1</v>
      </c>
      <c r="S59" s="113">
        <f t="shared" si="9"/>
        <v>0</v>
      </c>
    </row>
    <row r="60" spans="1:19">
      <c r="B60" s="88" t="s">
        <v>325</v>
      </c>
      <c r="C60" s="88">
        <v>4</v>
      </c>
      <c r="D60" s="88">
        <v>1</v>
      </c>
      <c r="E60" s="88">
        <v>10</v>
      </c>
      <c r="F60" s="88">
        <v>3.5</v>
      </c>
      <c r="G60" s="89">
        <v>18.5</v>
      </c>
      <c r="I60" s="31" t="s">
        <v>312</v>
      </c>
      <c r="N60">
        <f t="shared" si="4"/>
        <v>0</v>
      </c>
      <c r="O60">
        <f t="shared" si="5"/>
        <v>0</v>
      </c>
      <c r="P60">
        <f t="shared" si="6"/>
        <v>1</v>
      </c>
      <c r="Q60">
        <f t="shared" si="7"/>
        <v>0</v>
      </c>
      <c r="R60">
        <f t="shared" si="8"/>
        <v>1</v>
      </c>
      <c r="S60" s="113">
        <f t="shared" si="9"/>
        <v>0</v>
      </c>
    </row>
    <row r="61" spans="1:19">
      <c r="B61" s="88" t="s">
        <v>24</v>
      </c>
      <c r="C61" s="88">
        <v>3</v>
      </c>
      <c r="D61" s="88">
        <v>2</v>
      </c>
      <c r="E61" s="88">
        <v>5.5</v>
      </c>
      <c r="F61" s="88">
        <v>1</v>
      </c>
      <c r="G61" s="89">
        <v>11.5</v>
      </c>
      <c r="I61" s="31" t="s">
        <v>312</v>
      </c>
      <c r="N61">
        <f t="shared" si="4"/>
        <v>0</v>
      </c>
      <c r="O61">
        <f t="shared" si="5"/>
        <v>0</v>
      </c>
      <c r="P61">
        <f t="shared" si="6"/>
        <v>1</v>
      </c>
      <c r="Q61">
        <f t="shared" si="7"/>
        <v>0</v>
      </c>
      <c r="R61">
        <f t="shared" si="8"/>
        <v>0</v>
      </c>
      <c r="S61" s="113">
        <f t="shared" si="9"/>
        <v>0</v>
      </c>
    </row>
    <row r="62" spans="1:19">
      <c r="B62" s="88" t="s">
        <v>217</v>
      </c>
      <c r="C62" s="88">
        <v>8</v>
      </c>
      <c r="D62" s="88">
        <v>3</v>
      </c>
      <c r="E62" s="88">
        <v>0</v>
      </c>
      <c r="F62" s="88">
        <v>0</v>
      </c>
      <c r="G62" s="89">
        <v>11</v>
      </c>
      <c r="I62" s="31" t="s">
        <v>312</v>
      </c>
      <c r="N62">
        <f t="shared" si="4"/>
        <v>1</v>
      </c>
      <c r="O62">
        <f t="shared" si="5"/>
        <v>0</v>
      </c>
      <c r="P62">
        <f t="shared" si="6"/>
        <v>0</v>
      </c>
      <c r="Q62">
        <f t="shared" si="7"/>
        <v>0</v>
      </c>
      <c r="R62">
        <f t="shared" si="8"/>
        <v>0</v>
      </c>
      <c r="S62" s="113">
        <f t="shared" si="9"/>
        <v>0</v>
      </c>
    </row>
    <row r="63" spans="1:19">
      <c r="B63" s="88" t="s">
        <v>221</v>
      </c>
      <c r="C63" s="88">
        <v>3</v>
      </c>
      <c r="D63" s="88">
        <v>2</v>
      </c>
      <c r="E63" s="88">
        <v>5</v>
      </c>
      <c r="F63" s="88">
        <v>0</v>
      </c>
      <c r="G63" s="89">
        <v>10</v>
      </c>
      <c r="I63" s="31" t="s">
        <v>312</v>
      </c>
      <c r="N63">
        <f t="shared" si="4"/>
        <v>0</v>
      </c>
      <c r="O63">
        <f t="shared" si="5"/>
        <v>0</v>
      </c>
      <c r="P63">
        <f t="shared" si="6"/>
        <v>1</v>
      </c>
      <c r="Q63">
        <f t="shared" si="7"/>
        <v>0</v>
      </c>
      <c r="R63">
        <f t="shared" si="8"/>
        <v>0</v>
      </c>
      <c r="S63" s="113">
        <f t="shared" si="9"/>
        <v>0</v>
      </c>
    </row>
    <row r="64" spans="1:19">
      <c r="B64" s="88" t="s">
        <v>303</v>
      </c>
      <c r="C64" s="88">
        <v>4</v>
      </c>
      <c r="D64" s="88">
        <v>3.5</v>
      </c>
      <c r="E64" s="88">
        <v>0</v>
      </c>
      <c r="F64" s="88">
        <v>2</v>
      </c>
      <c r="G64" s="89">
        <v>9.5</v>
      </c>
      <c r="I64" s="31" t="s">
        <v>312</v>
      </c>
      <c r="N64">
        <f t="shared" si="4"/>
        <v>0</v>
      </c>
      <c r="O64">
        <f t="shared" si="5"/>
        <v>0</v>
      </c>
      <c r="P64">
        <f t="shared" si="6"/>
        <v>0</v>
      </c>
      <c r="Q64">
        <f t="shared" si="7"/>
        <v>0</v>
      </c>
      <c r="R64">
        <f t="shared" si="8"/>
        <v>0</v>
      </c>
      <c r="S64" s="113">
        <f t="shared" si="9"/>
        <v>0</v>
      </c>
    </row>
    <row r="65" spans="1:19">
      <c r="B65" s="88" t="s">
        <v>51</v>
      </c>
      <c r="C65" s="88">
        <v>0</v>
      </c>
      <c r="D65" s="88">
        <v>1</v>
      </c>
      <c r="E65" s="88">
        <v>5</v>
      </c>
      <c r="F65" s="88">
        <v>3</v>
      </c>
      <c r="G65" s="89">
        <v>9</v>
      </c>
      <c r="I65" s="31" t="s">
        <v>312</v>
      </c>
      <c r="N65">
        <f t="shared" si="4"/>
        <v>0</v>
      </c>
      <c r="O65">
        <f t="shared" si="5"/>
        <v>0</v>
      </c>
      <c r="P65">
        <f t="shared" si="6"/>
        <v>1</v>
      </c>
      <c r="Q65">
        <f t="shared" si="7"/>
        <v>0</v>
      </c>
      <c r="R65">
        <f t="shared" si="8"/>
        <v>0</v>
      </c>
      <c r="S65" s="113">
        <f t="shared" si="9"/>
        <v>0</v>
      </c>
    </row>
    <row r="66" spans="1:19">
      <c r="B66" s="88" t="s">
        <v>9</v>
      </c>
      <c r="C66" s="88">
        <v>2</v>
      </c>
      <c r="D66" s="88">
        <v>1</v>
      </c>
      <c r="E66" s="88">
        <v>5</v>
      </c>
      <c r="F66" s="88">
        <v>0</v>
      </c>
      <c r="G66" s="89">
        <v>8</v>
      </c>
      <c r="I66" s="31" t="s">
        <v>312</v>
      </c>
      <c r="N66">
        <f t="shared" si="4"/>
        <v>0</v>
      </c>
      <c r="O66">
        <f t="shared" si="5"/>
        <v>0</v>
      </c>
      <c r="P66">
        <f t="shared" si="6"/>
        <v>1</v>
      </c>
      <c r="Q66">
        <f t="shared" si="7"/>
        <v>0</v>
      </c>
      <c r="R66">
        <f t="shared" si="8"/>
        <v>0</v>
      </c>
      <c r="S66" s="113">
        <f t="shared" si="9"/>
        <v>0</v>
      </c>
    </row>
    <row r="67" spans="1:19">
      <c r="B67" s="88" t="s">
        <v>14</v>
      </c>
      <c r="C67" s="88">
        <v>3</v>
      </c>
      <c r="D67" s="88">
        <v>4.5</v>
      </c>
      <c r="E67" s="88">
        <v>0</v>
      </c>
      <c r="F67" s="88">
        <v>0</v>
      </c>
      <c r="G67" s="89">
        <v>7.5</v>
      </c>
      <c r="I67" s="31" t="s">
        <v>312</v>
      </c>
      <c r="N67">
        <f t="shared" ref="N67:N127" si="12">IF(C67&gt;=5,1,0)</f>
        <v>0</v>
      </c>
      <c r="O67">
        <f t="shared" ref="O67:O127" si="13">IF(D67&gt;=5,1,0)</f>
        <v>0</v>
      </c>
      <c r="P67">
        <f t="shared" ref="P67:P127" si="14">IF(E67&gt;=5,1,0)</f>
        <v>0</v>
      </c>
      <c r="Q67">
        <f t="shared" ref="Q67:Q127" si="15">IF(F67&gt;=5,1,0)</f>
        <v>0</v>
      </c>
      <c r="R67">
        <f t="shared" ref="R67:R127" si="16">IF(G67&gt;=14,1,0)</f>
        <v>0</v>
      </c>
      <c r="S67" s="113">
        <f t="shared" ref="S67:S127" si="17">IF((N67+O67+P67+Q67+R67)&gt;=3,1,0)</f>
        <v>0</v>
      </c>
    </row>
    <row r="68" spans="1:19">
      <c r="B68" s="88" t="s">
        <v>275</v>
      </c>
      <c r="C68" s="88">
        <v>1</v>
      </c>
      <c r="D68" s="88">
        <v>1</v>
      </c>
      <c r="E68" s="88">
        <v>5</v>
      </c>
      <c r="F68" s="88">
        <v>0</v>
      </c>
      <c r="G68" s="89">
        <v>7</v>
      </c>
      <c r="I68" s="31" t="s">
        <v>312</v>
      </c>
      <c r="N68">
        <f t="shared" si="12"/>
        <v>0</v>
      </c>
      <c r="O68">
        <f t="shared" si="13"/>
        <v>0</v>
      </c>
      <c r="P68">
        <f t="shared" si="14"/>
        <v>1</v>
      </c>
      <c r="Q68">
        <f t="shared" si="15"/>
        <v>0</v>
      </c>
      <c r="R68">
        <f t="shared" si="16"/>
        <v>0</v>
      </c>
      <c r="S68" s="113">
        <f t="shared" si="17"/>
        <v>0</v>
      </c>
    </row>
    <row r="69" spans="1:19">
      <c r="B69" s="88" t="s">
        <v>273</v>
      </c>
      <c r="C69" s="88">
        <v>3</v>
      </c>
      <c r="D69" s="88">
        <v>3.5</v>
      </c>
      <c r="E69" s="88">
        <v>0</v>
      </c>
      <c r="F69" s="88">
        <v>0</v>
      </c>
      <c r="G69" s="89">
        <v>6.5</v>
      </c>
      <c r="I69" s="31" t="s">
        <v>312</v>
      </c>
      <c r="N69">
        <f t="shared" si="12"/>
        <v>0</v>
      </c>
      <c r="O69">
        <f t="shared" si="13"/>
        <v>0</v>
      </c>
      <c r="P69">
        <f t="shared" si="14"/>
        <v>0</v>
      </c>
      <c r="Q69">
        <f t="shared" si="15"/>
        <v>0</v>
      </c>
      <c r="R69">
        <f t="shared" si="16"/>
        <v>0</v>
      </c>
      <c r="S69" s="113">
        <f t="shared" si="17"/>
        <v>0</v>
      </c>
    </row>
    <row r="70" spans="1:19">
      <c r="B70" s="88" t="s">
        <v>326</v>
      </c>
      <c r="C70" s="88">
        <v>1</v>
      </c>
      <c r="D70" s="88">
        <v>4.5</v>
      </c>
      <c r="E70" s="88">
        <v>0.5</v>
      </c>
      <c r="F70" s="88">
        <v>0</v>
      </c>
      <c r="G70" s="89">
        <v>6</v>
      </c>
      <c r="I70" s="31" t="s">
        <v>312</v>
      </c>
      <c r="N70">
        <f t="shared" si="12"/>
        <v>0</v>
      </c>
      <c r="O70">
        <f t="shared" si="13"/>
        <v>0</v>
      </c>
      <c r="P70">
        <f t="shared" si="14"/>
        <v>0</v>
      </c>
      <c r="Q70">
        <f t="shared" si="15"/>
        <v>0</v>
      </c>
      <c r="R70">
        <f t="shared" si="16"/>
        <v>0</v>
      </c>
      <c r="S70" s="113">
        <f t="shared" si="17"/>
        <v>0</v>
      </c>
    </row>
    <row r="71" spans="1:19">
      <c r="B71" s="88" t="s">
        <v>327</v>
      </c>
      <c r="C71" s="88">
        <v>0</v>
      </c>
      <c r="D71" s="88">
        <v>0</v>
      </c>
      <c r="E71" s="88">
        <v>5.5</v>
      </c>
      <c r="F71" s="88">
        <v>0</v>
      </c>
      <c r="G71" s="89">
        <v>5.5</v>
      </c>
      <c r="I71" s="31" t="s">
        <v>312</v>
      </c>
      <c r="N71">
        <f t="shared" si="12"/>
        <v>0</v>
      </c>
      <c r="O71">
        <f t="shared" si="13"/>
        <v>0</v>
      </c>
      <c r="P71">
        <f t="shared" si="14"/>
        <v>1</v>
      </c>
      <c r="Q71">
        <f t="shared" si="15"/>
        <v>0</v>
      </c>
      <c r="R71">
        <f t="shared" si="16"/>
        <v>0</v>
      </c>
      <c r="S71" s="113">
        <f t="shared" si="17"/>
        <v>0</v>
      </c>
    </row>
    <row r="72" spans="1:19">
      <c r="B72" s="88" t="s">
        <v>211</v>
      </c>
      <c r="C72" s="88">
        <v>4</v>
      </c>
      <c r="D72" s="88">
        <v>1</v>
      </c>
      <c r="E72" s="88">
        <v>0</v>
      </c>
      <c r="F72" s="88">
        <v>0</v>
      </c>
      <c r="G72" s="89">
        <v>5</v>
      </c>
      <c r="I72" s="31" t="s">
        <v>312</v>
      </c>
      <c r="N72">
        <f t="shared" si="12"/>
        <v>0</v>
      </c>
      <c r="O72">
        <f t="shared" si="13"/>
        <v>0</v>
      </c>
      <c r="P72">
        <f t="shared" si="14"/>
        <v>0</v>
      </c>
      <c r="Q72">
        <f t="shared" si="15"/>
        <v>0</v>
      </c>
      <c r="R72">
        <f t="shared" si="16"/>
        <v>0</v>
      </c>
      <c r="S72" s="113">
        <f t="shared" si="17"/>
        <v>0</v>
      </c>
    </row>
    <row r="73" spans="1:19">
      <c r="B73" s="88" t="s">
        <v>217</v>
      </c>
      <c r="C73" s="88">
        <v>4</v>
      </c>
      <c r="D73" s="88">
        <v>0</v>
      </c>
      <c r="E73" s="88">
        <v>0</v>
      </c>
      <c r="F73" s="88">
        <v>0</v>
      </c>
      <c r="G73" s="89">
        <v>4</v>
      </c>
      <c r="I73" s="31" t="s">
        <v>312</v>
      </c>
      <c r="N73">
        <f t="shared" si="12"/>
        <v>0</v>
      </c>
      <c r="O73">
        <f t="shared" si="13"/>
        <v>0</v>
      </c>
      <c r="P73">
        <f t="shared" si="14"/>
        <v>0</v>
      </c>
      <c r="Q73">
        <f t="shared" si="15"/>
        <v>0</v>
      </c>
      <c r="R73">
        <f t="shared" si="16"/>
        <v>0</v>
      </c>
      <c r="S73" s="113">
        <f t="shared" si="17"/>
        <v>0</v>
      </c>
    </row>
    <row r="74" spans="1:19">
      <c r="B74" s="88" t="s">
        <v>51</v>
      </c>
      <c r="C74" s="88">
        <v>2</v>
      </c>
      <c r="D74" s="88">
        <v>1</v>
      </c>
      <c r="E74" s="88">
        <v>0</v>
      </c>
      <c r="F74" s="88">
        <v>0</v>
      </c>
      <c r="G74" s="89">
        <v>3</v>
      </c>
      <c r="I74" s="31" t="s">
        <v>312</v>
      </c>
      <c r="N74">
        <f t="shared" si="12"/>
        <v>0</v>
      </c>
      <c r="O74">
        <f t="shared" si="13"/>
        <v>0</v>
      </c>
      <c r="P74">
        <f t="shared" si="14"/>
        <v>0</v>
      </c>
      <c r="Q74">
        <f t="shared" si="15"/>
        <v>0</v>
      </c>
      <c r="R74">
        <f t="shared" si="16"/>
        <v>0</v>
      </c>
      <c r="S74" s="113">
        <f t="shared" si="17"/>
        <v>0</v>
      </c>
    </row>
    <row r="75" spans="1:19">
      <c r="B75" s="88" t="s">
        <v>328</v>
      </c>
      <c r="C75" s="88">
        <v>0</v>
      </c>
      <c r="D75" s="88">
        <v>2</v>
      </c>
      <c r="E75" s="88">
        <v>0</v>
      </c>
      <c r="F75" s="88">
        <v>0</v>
      </c>
      <c r="G75" s="89">
        <v>2</v>
      </c>
      <c r="I75" s="31" t="s">
        <v>312</v>
      </c>
      <c r="N75">
        <f t="shared" si="12"/>
        <v>0</v>
      </c>
      <c r="O75">
        <f t="shared" si="13"/>
        <v>0</v>
      </c>
      <c r="P75">
        <f t="shared" si="14"/>
        <v>0</v>
      </c>
      <c r="Q75">
        <f t="shared" si="15"/>
        <v>0</v>
      </c>
      <c r="R75">
        <f t="shared" si="16"/>
        <v>0</v>
      </c>
      <c r="S75" s="113">
        <f t="shared" si="17"/>
        <v>0</v>
      </c>
    </row>
    <row r="76" spans="1:19">
      <c r="A76" s="31" t="s">
        <v>357</v>
      </c>
      <c r="C76" s="90">
        <v>10</v>
      </c>
      <c r="D76" s="90">
        <v>5</v>
      </c>
      <c r="E76" s="90">
        <v>10</v>
      </c>
      <c r="F76" s="90">
        <v>10</v>
      </c>
      <c r="G76" s="89">
        <v>35</v>
      </c>
      <c r="I76" s="31" t="s">
        <v>306</v>
      </c>
      <c r="N76">
        <f t="shared" si="12"/>
        <v>1</v>
      </c>
      <c r="O76">
        <f t="shared" si="13"/>
        <v>1</v>
      </c>
      <c r="P76">
        <f t="shared" si="14"/>
        <v>1</v>
      </c>
      <c r="Q76">
        <f t="shared" si="15"/>
        <v>1</v>
      </c>
      <c r="R76">
        <f t="shared" si="16"/>
        <v>1</v>
      </c>
      <c r="S76" s="113">
        <f t="shared" si="17"/>
        <v>1</v>
      </c>
    </row>
    <row r="77" spans="1:19">
      <c r="C77" s="90">
        <v>9</v>
      </c>
      <c r="D77" s="90">
        <v>0</v>
      </c>
      <c r="E77" s="90">
        <v>10</v>
      </c>
      <c r="F77" s="90">
        <v>0</v>
      </c>
      <c r="G77" s="89">
        <v>19</v>
      </c>
      <c r="I77" s="31" t="s">
        <v>306</v>
      </c>
      <c r="N77">
        <f t="shared" si="12"/>
        <v>1</v>
      </c>
      <c r="O77">
        <f t="shared" si="13"/>
        <v>0</v>
      </c>
      <c r="P77">
        <f t="shared" si="14"/>
        <v>1</v>
      </c>
      <c r="Q77">
        <f t="shared" si="15"/>
        <v>0</v>
      </c>
      <c r="R77">
        <f t="shared" si="16"/>
        <v>1</v>
      </c>
      <c r="S77" s="113">
        <f t="shared" si="17"/>
        <v>1</v>
      </c>
    </row>
    <row r="78" spans="1:19">
      <c r="C78" s="90">
        <v>6</v>
      </c>
      <c r="D78" s="90">
        <v>6.5</v>
      </c>
      <c r="E78" s="90">
        <v>0</v>
      </c>
      <c r="F78" s="90">
        <v>4</v>
      </c>
      <c r="G78" s="89">
        <v>16.5</v>
      </c>
      <c r="I78" s="31" t="s">
        <v>306</v>
      </c>
      <c r="N78">
        <f t="shared" si="12"/>
        <v>1</v>
      </c>
      <c r="O78">
        <f t="shared" si="13"/>
        <v>1</v>
      </c>
      <c r="P78">
        <f t="shared" si="14"/>
        <v>0</v>
      </c>
      <c r="Q78">
        <f t="shared" si="15"/>
        <v>0</v>
      </c>
      <c r="R78">
        <f t="shared" si="16"/>
        <v>1</v>
      </c>
      <c r="S78" s="113">
        <f t="shared" si="17"/>
        <v>1</v>
      </c>
    </row>
    <row r="79" spans="1:19">
      <c r="C79" s="90">
        <v>4</v>
      </c>
      <c r="D79" s="90">
        <v>0</v>
      </c>
      <c r="E79" s="90">
        <v>3</v>
      </c>
      <c r="F79" s="90">
        <v>6</v>
      </c>
      <c r="G79" s="89">
        <v>13</v>
      </c>
      <c r="I79" s="31" t="s">
        <v>312</v>
      </c>
      <c r="N79">
        <f t="shared" si="12"/>
        <v>0</v>
      </c>
      <c r="O79">
        <f t="shared" si="13"/>
        <v>0</v>
      </c>
      <c r="P79">
        <f t="shared" si="14"/>
        <v>0</v>
      </c>
      <c r="Q79">
        <f t="shared" si="15"/>
        <v>1</v>
      </c>
      <c r="R79">
        <f t="shared" si="16"/>
        <v>0</v>
      </c>
      <c r="S79" s="113">
        <f t="shared" si="17"/>
        <v>0</v>
      </c>
    </row>
    <row r="80" spans="1:19">
      <c r="C80" s="90">
        <v>0</v>
      </c>
      <c r="D80" s="90">
        <v>1.5</v>
      </c>
      <c r="E80" s="90">
        <v>8</v>
      </c>
      <c r="F80" s="90">
        <v>1</v>
      </c>
      <c r="G80" s="89">
        <v>10.5</v>
      </c>
      <c r="I80" s="31" t="s">
        <v>312</v>
      </c>
      <c r="N80">
        <f t="shared" si="12"/>
        <v>0</v>
      </c>
      <c r="O80">
        <f t="shared" si="13"/>
        <v>0</v>
      </c>
      <c r="P80">
        <f t="shared" si="14"/>
        <v>1</v>
      </c>
      <c r="Q80">
        <f t="shared" si="15"/>
        <v>0</v>
      </c>
      <c r="R80">
        <f t="shared" si="16"/>
        <v>0</v>
      </c>
      <c r="S80" s="113">
        <f t="shared" si="17"/>
        <v>0</v>
      </c>
    </row>
    <row r="81" spans="3:19">
      <c r="C81" s="90">
        <v>8</v>
      </c>
      <c r="D81" s="90">
        <v>0</v>
      </c>
      <c r="E81" s="90">
        <v>2</v>
      </c>
      <c r="F81" s="90">
        <v>0</v>
      </c>
      <c r="G81" s="89">
        <v>10</v>
      </c>
      <c r="I81" s="31" t="s">
        <v>312</v>
      </c>
      <c r="N81">
        <f t="shared" si="12"/>
        <v>1</v>
      </c>
      <c r="O81">
        <f t="shared" si="13"/>
        <v>0</v>
      </c>
      <c r="P81">
        <f t="shared" si="14"/>
        <v>0</v>
      </c>
      <c r="Q81">
        <f t="shared" si="15"/>
        <v>0</v>
      </c>
      <c r="R81">
        <f t="shared" si="16"/>
        <v>0</v>
      </c>
      <c r="S81" s="113">
        <f t="shared" si="17"/>
        <v>0</v>
      </c>
    </row>
    <row r="82" spans="3:19">
      <c r="C82" s="90">
        <v>0</v>
      </c>
      <c r="D82" s="90">
        <v>1.5</v>
      </c>
      <c r="E82" s="90">
        <v>0</v>
      </c>
      <c r="F82" s="90">
        <v>6</v>
      </c>
      <c r="G82" s="89">
        <v>7.5</v>
      </c>
      <c r="I82" s="31" t="s">
        <v>312</v>
      </c>
      <c r="N82">
        <f t="shared" si="12"/>
        <v>0</v>
      </c>
      <c r="O82">
        <f t="shared" si="13"/>
        <v>0</v>
      </c>
      <c r="P82">
        <f t="shared" si="14"/>
        <v>0</v>
      </c>
      <c r="Q82">
        <f t="shared" si="15"/>
        <v>1</v>
      </c>
      <c r="R82">
        <f t="shared" si="16"/>
        <v>0</v>
      </c>
      <c r="S82" s="113">
        <f t="shared" si="17"/>
        <v>0</v>
      </c>
    </row>
    <row r="83" spans="3:19">
      <c r="C83" s="90">
        <v>0</v>
      </c>
      <c r="D83" s="90">
        <v>1</v>
      </c>
      <c r="E83" s="90">
        <v>5</v>
      </c>
      <c r="F83" s="90">
        <v>1</v>
      </c>
      <c r="G83" s="89">
        <v>7</v>
      </c>
      <c r="I83" s="31" t="s">
        <v>312</v>
      </c>
      <c r="N83">
        <f t="shared" si="12"/>
        <v>0</v>
      </c>
      <c r="O83">
        <f t="shared" si="13"/>
        <v>0</v>
      </c>
      <c r="P83">
        <f t="shared" si="14"/>
        <v>1</v>
      </c>
      <c r="Q83">
        <f t="shared" si="15"/>
        <v>0</v>
      </c>
      <c r="R83">
        <f t="shared" si="16"/>
        <v>0</v>
      </c>
      <c r="S83" s="113">
        <f t="shared" si="17"/>
        <v>0</v>
      </c>
    </row>
    <row r="84" spans="3:19">
      <c r="C84" s="90">
        <v>0.5</v>
      </c>
      <c r="D84" s="90">
        <v>0</v>
      </c>
      <c r="E84" s="90">
        <v>5</v>
      </c>
      <c r="F84" s="90">
        <v>0</v>
      </c>
      <c r="G84" s="89">
        <v>5.5</v>
      </c>
      <c r="I84" s="31" t="s">
        <v>312</v>
      </c>
      <c r="N84">
        <f t="shared" si="12"/>
        <v>0</v>
      </c>
      <c r="O84">
        <f t="shared" si="13"/>
        <v>0</v>
      </c>
      <c r="P84">
        <f t="shared" si="14"/>
        <v>1</v>
      </c>
      <c r="Q84">
        <f t="shared" si="15"/>
        <v>0</v>
      </c>
      <c r="R84">
        <f t="shared" si="16"/>
        <v>0</v>
      </c>
      <c r="S84" s="113">
        <f t="shared" si="17"/>
        <v>0</v>
      </c>
    </row>
    <row r="85" spans="3:19">
      <c r="C85" s="90">
        <v>2</v>
      </c>
      <c r="D85" s="90">
        <v>0</v>
      </c>
      <c r="E85" s="90">
        <v>3</v>
      </c>
      <c r="F85" s="90">
        <v>0</v>
      </c>
      <c r="G85" s="89">
        <v>5</v>
      </c>
      <c r="I85" s="31" t="s">
        <v>312</v>
      </c>
      <c r="N85">
        <f t="shared" si="12"/>
        <v>0</v>
      </c>
      <c r="O85">
        <f t="shared" si="13"/>
        <v>0</v>
      </c>
      <c r="P85">
        <f t="shared" si="14"/>
        <v>0</v>
      </c>
      <c r="Q85">
        <f t="shared" si="15"/>
        <v>0</v>
      </c>
      <c r="R85">
        <f t="shared" si="16"/>
        <v>0</v>
      </c>
      <c r="S85" s="113">
        <f t="shared" si="17"/>
        <v>0</v>
      </c>
    </row>
    <row r="86" spans="3:19">
      <c r="C86" s="90">
        <v>1</v>
      </c>
      <c r="D86" s="90">
        <v>0</v>
      </c>
      <c r="E86" s="90">
        <v>0</v>
      </c>
      <c r="F86" s="90">
        <v>3.5</v>
      </c>
      <c r="G86" s="89">
        <v>4.5</v>
      </c>
      <c r="I86" s="31" t="s">
        <v>312</v>
      </c>
      <c r="N86">
        <f t="shared" si="12"/>
        <v>0</v>
      </c>
      <c r="O86">
        <f t="shared" si="13"/>
        <v>0</v>
      </c>
      <c r="P86">
        <f t="shared" si="14"/>
        <v>0</v>
      </c>
      <c r="Q86">
        <f t="shared" si="15"/>
        <v>0</v>
      </c>
      <c r="R86">
        <f t="shared" si="16"/>
        <v>0</v>
      </c>
      <c r="S86" s="113">
        <f t="shared" si="17"/>
        <v>0</v>
      </c>
    </row>
    <row r="87" spans="3:19">
      <c r="C87" s="90">
        <v>0</v>
      </c>
      <c r="D87" s="90">
        <v>0</v>
      </c>
      <c r="E87" s="90">
        <v>0</v>
      </c>
      <c r="F87" s="90">
        <v>4</v>
      </c>
      <c r="G87" s="89">
        <v>4</v>
      </c>
      <c r="I87" s="31" t="s">
        <v>312</v>
      </c>
      <c r="N87">
        <f t="shared" si="12"/>
        <v>0</v>
      </c>
      <c r="O87">
        <f t="shared" si="13"/>
        <v>0</v>
      </c>
      <c r="P87">
        <f t="shared" si="14"/>
        <v>0</v>
      </c>
      <c r="Q87">
        <f t="shared" si="15"/>
        <v>0</v>
      </c>
      <c r="R87">
        <f t="shared" si="16"/>
        <v>0</v>
      </c>
      <c r="S87" s="113">
        <f t="shared" si="17"/>
        <v>0</v>
      </c>
    </row>
    <row r="88" spans="3:19">
      <c r="C88" s="90">
        <v>4</v>
      </c>
      <c r="D88" s="90">
        <v>0</v>
      </c>
      <c r="E88" s="90">
        <v>0</v>
      </c>
      <c r="F88" s="90">
        <v>0</v>
      </c>
      <c r="G88" s="89">
        <v>4</v>
      </c>
      <c r="I88" s="31" t="s">
        <v>312</v>
      </c>
      <c r="N88">
        <f t="shared" si="12"/>
        <v>0</v>
      </c>
      <c r="O88">
        <f t="shared" si="13"/>
        <v>0</v>
      </c>
      <c r="P88">
        <f t="shared" si="14"/>
        <v>0</v>
      </c>
      <c r="Q88">
        <f t="shared" si="15"/>
        <v>0</v>
      </c>
      <c r="R88">
        <f t="shared" si="16"/>
        <v>0</v>
      </c>
      <c r="S88" s="113">
        <f t="shared" si="17"/>
        <v>0</v>
      </c>
    </row>
    <row r="89" spans="3:19">
      <c r="C89" s="90">
        <v>0</v>
      </c>
      <c r="D89" s="90">
        <v>0</v>
      </c>
      <c r="E89" s="90">
        <v>0</v>
      </c>
      <c r="F89" s="90">
        <v>3.5</v>
      </c>
      <c r="G89" s="89">
        <v>3.5</v>
      </c>
      <c r="I89" s="31" t="s">
        <v>312</v>
      </c>
      <c r="N89">
        <f t="shared" si="12"/>
        <v>0</v>
      </c>
      <c r="O89">
        <f t="shared" si="13"/>
        <v>0</v>
      </c>
      <c r="P89">
        <f t="shared" si="14"/>
        <v>0</v>
      </c>
      <c r="Q89">
        <f t="shared" si="15"/>
        <v>0</v>
      </c>
      <c r="R89">
        <f t="shared" si="16"/>
        <v>0</v>
      </c>
      <c r="S89" s="113">
        <f t="shared" si="17"/>
        <v>0</v>
      </c>
    </row>
    <row r="90" spans="3:19">
      <c r="C90" s="90">
        <v>0</v>
      </c>
      <c r="D90" s="90">
        <v>0</v>
      </c>
      <c r="E90" s="31">
        <v>0</v>
      </c>
      <c r="F90" s="31">
        <v>0</v>
      </c>
      <c r="G90" s="31">
        <v>2</v>
      </c>
      <c r="I90" s="31" t="s">
        <v>312</v>
      </c>
      <c r="N90">
        <f t="shared" si="12"/>
        <v>0</v>
      </c>
      <c r="O90">
        <f t="shared" si="13"/>
        <v>0</v>
      </c>
      <c r="P90">
        <f t="shared" si="14"/>
        <v>0</v>
      </c>
      <c r="Q90">
        <f t="shared" si="15"/>
        <v>0</v>
      </c>
      <c r="R90">
        <f t="shared" si="16"/>
        <v>0</v>
      </c>
      <c r="S90" s="113">
        <f t="shared" si="17"/>
        <v>0</v>
      </c>
    </row>
    <row r="91" spans="3:19">
      <c r="C91" s="90">
        <v>0</v>
      </c>
      <c r="D91" s="90">
        <v>1.5</v>
      </c>
      <c r="E91" s="31">
        <v>0</v>
      </c>
      <c r="F91" s="31">
        <v>0</v>
      </c>
      <c r="G91" s="31">
        <v>1.5</v>
      </c>
      <c r="I91" s="31" t="s">
        <v>312</v>
      </c>
      <c r="N91">
        <f t="shared" si="12"/>
        <v>0</v>
      </c>
      <c r="O91">
        <f t="shared" si="13"/>
        <v>0</v>
      </c>
      <c r="P91">
        <f t="shared" si="14"/>
        <v>0</v>
      </c>
      <c r="Q91">
        <f t="shared" si="15"/>
        <v>0</v>
      </c>
      <c r="R91">
        <f t="shared" si="16"/>
        <v>0</v>
      </c>
      <c r="S91" s="113">
        <f t="shared" si="17"/>
        <v>0</v>
      </c>
    </row>
    <row r="92" spans="3:19">
      <c r="C92" s="90">
        <v>0</v>
      </c>
      <c r="D92" s="90">
        <v>0</v>
      </c>
      <c r="E92" s="90">
        <v>0</v>
      </c>
      <c r="F92" s="31">
        <v>1</v>
      </c>
      <c r="G92" s="31">
        <v>1</v>
      </c>
      <c r="I92" s="31" t="s">
        <v>312</v>
      </c>
      <c r="N92">
        <f t="shared" si="12"/>
        <v>0</v>
      </c>
      <c r="O92">
        <f t="shared" si="13"/>
        <v>0</v>
      </c>
      <c r="P92">
        <f t="shared" si="14"/>
        <v>0</v>
      </c>
      <c r="Q92">
        <f t="shared" si="15"/>
        <v>0</v>
      </c>
      <c r="R92">
        <f t="shared" si="16"/>
        <v>0</v>
      </c>
      <c r="S92" s="113">
        <f t="shared" si="17"/>
        <v>0</v>
      </c>
    </row>
    <row r="93" spans="3:19">
      <c r="C93" s="90">
        <v>1</v>
      </c>
      <c r="D93" s="31">
        <v>0</v>
      </c>
      <c r="E93" s="31">
        <v>0</v>
      </c>
      <c r="F93" s="31">
        <v>0</v>
      </c>
      <c r="G93" s="31">
        <v>1</v>
      </c>
      <c r="I93" s="31" t="s">
        <v>312</v>
      </c>
      <c r="N93">
        <f t="shared" si="12"/>
        <v>0</v>
      </c>
      <c r="O93">
        <f t="shared" si="13"/>
        <v>0</v>
      </c>
      <c r="P93">
        <f t="shared" si="14"/>
        <v>0</v>
      </c>
      <c r="Q93">
        <f t="shared" si="15"/>
        <v>0</v>
      </c>
      <c r="R93">
        <f t="shared" si="16"/>
        <v>0</v>
      </c>
      <c r="S93" s="113">
        <f t="shared" si="17"/>
        <v>0</v>
      </c>
    </row>
    <row r="94" spans="3:19">
      <c r="C94" s="90">
        <v>0</v>
      </c>
      <c r="D94" s="31">
        <v>0</v>
      </c>
      <c r="E94" s="31">
        <v>0</v>
      </c>
      <c r="F94" s="31">
        <v>0.5</v>
      </c>
      <c r="G94" s="31">
        <v>0.5</v>
      </c>
      <c r="I94" s="31" t="s">
        <v>312</v>
      </c>
      <c r="N94">
        <f t="shared" si="12"/>
        <v>0</v>
      </c>
      <c r="O94">
        <f t="shared" si="13"/>
        <v>0</v>
      </c>
      <c r="P94">
        <f t="shared" si="14"/>
        <v>0</v>
      </c>
      <c r="Q94">
        <f t="shared" si="15"/>
        <v>0</v>
      </c>
      <c r="R94">
        <f t="shared" si="16"/>
        <v>0</v>
      </c>
      <c r="S94" s="113">
        <f t="shared" si="17"/>
        <v>0</v>
      </c>
    </row>
    <row r="95" spans="3:19">
      <c r="C95" s="90">
        <v>0.5</v>
      </c>
      <c r="D95" s="31">
        <v>0</v>
      </c>
      <c r="E95" s="31">
        <v>0</v>
      </c>
      <c r="F95" s="31">
        <v>0</v>
      </c>
      <c r="G95" s="31">
        <v>0.5</v>
      </c>
      <c r="I95" s="31" t="s">
        <v>312</v>
      </c>
      <c r="N95">
        <f t="shared" si="12"/>
        <v>0</v>
      </c>
      <c r="O95">
        <f t="shared" si="13"/>
        <v>0</v>
      </c>
      <c r="P95">
        <f t="shared" si="14"/>
        <v>0</v>
      </c>
      <c r="Q95">
        <f t="shared" si="15"/>
        <v>0</v>
      </c>
      <c r="R95">
        <f t="shared" si="16"/>
        <v>0</v>
      </c>
      <c r="S95" s="113">
        <f t="shared" si="17"/>
        <v>0</v>
      </c>
    </row>
    <row r="96" spans="3:19">
      <c r="C96" s="90">
        <v>0</v>
      </c>
      <c r="D96" s="31">
        <v>0</v>
      </c>
      <c r="E96" s="31">
        <v>0</v>
      </c>
      <c r="F96" s="31">
        <v>0</v>
      </c>
      <c r="G96" s="31">
        <v>0</v>
      </c>
      <c r="I96" s="31" t="s">
        <v>312</v>
      </c>
      <c r="N96">
        <f t="shared" si="12"/>
        <v>0</v>
      </c>
      <c r="O96">
        <f t="shared" si="13"/>
        <v>0</v>
      </c>
      <c r="P96">
        <f t="shared" si="14"/>
        <v>0</v>
      </c>
      <c r="Q96">
        <f t="shared" si="15"/>
        <v>0</v>
      </c>
      <c r="R96">
        <f t="shared" si="16"/>
        <v>0</v>
      </c>
      <c r="S96" s="113">
        <f t="shared" si="17"/>
        <v>0</v>
      </c>
    </row>
    <row r="97" spans="1:19" ht="15.75" thickBot="1">
      <c r="C97" s="90">
        <v>0</v>
      </c>
      <c r="D97" s="31">
        <v>0</v>
      </c>
      <c r="E97" s="31">
        <v>0</v>
      </c>
      <c r="F97" s="31">
        <v>0</v>
      </c>
      <c r="G97" s="31">
        <v>0</v>
      </c>
      <c r="I97" s="31" t="s">
        <v>312</v>
      </c>
      <c r="N97">
        <f t="shared" si="12"/>
        <v>0</v>
      </c>
      <c r="O97">
        <f t="shared" si="13"/>
        <v>0</v>
      </c>
      <c r="P97">
        <f t="shared" si="14"/>
        <v>0</v>
      </c>
      <c r="Q97">
        <f t="shared" si="15"/>
        <v>0</v>
      </c>
      <c r="R97">
        <f t="shared" si="16"/>
        <v>0</v>
      </c>
      <c r="S97" s="113">
        <f t="shared" si="17"/>
        <v>0</v>
      </c>
    </row>
    <row r="98" spans="1:19" ht="30.75" thickBot="1">
      <c r="A98" s="31" t="s">
        <v>406</v>
      </c>
      <c r="B98" s="60" t="s">
        <v>273</v>
      </c>
      <c r="C98" s="60">
        <v>10</v>
      </c>
      <c r="D98" s="60">
        <v>2</v>
      </c>
      <c r="E98" s="60">
        <v>10</v>
      </c>
      <c r="F98" s="60">
        <v>10</v>
      </c>
      <c r="G98" s="60">
        <v>32</v>
      </c>
      <c r="I98" s="60" t="s">
        <v>1</v>
      </c>
      <c r="N98">
        <f t="shared" si="12"/>
        <v>1</v>
      </c>
      <c r="O98">
        <f t="shared" si="13"/>
        <v>0</v>
      </c>
      <c r="P98">
        <f t="shared" si="14"/>
        <v>1</v>
      </c>
      <c r="Q98">
        <f t="shared" si="15"/>
        <v>1</v>
      </c>
      <c r="R98">
        <f t="shared" si="16"/>
        <v>1</v>
      </c>
      <c r="S98" s="113">
        <f t="shared" si="17"/>
        <v>1</v>
      </c>
    </row>
    <row r="99" spans="1:19" ht="30.75" thickBot="1">
      <c r="B99" s="58" t="s">
        <v>19</v>
      </c>
      <c r="C99" s="58">
        <v>10</v>
      </c>
      <c r="D99" s="58">
        <v>3</v>
      </c>
      <c r="E99" s="58">
        <v>10</v>
      </c>
      <c r="F99" s="58">
        <v>8</v>
      </c>
      <c r="G99" s="58">
        <v>31</v>
      </c>
      <c r="I99" s="58" t="s">
        <v>1</v>
      </c>
      <c r="N99">
        <f t="shared" si="12"/>
        <v>1</v>
      </c>
      <c r="O99">
        <f t="shared" si="13"/>
        <v>0</v>
      </c>
      <c r="P99">
        <f t="shared" si="14"/>
        <v>1</v>
      </c>
      <c r="Q99">
        <f t="shared" si="15"/>
        <v>1</v>
      </c>
      <c r="R99">
        <f t="shared" si="16"/>
        <v>1</v>
      </c>
      <c r="S99" s="113">
        <f t="shared" si="17"/>
        <v>1</v>
      </c>
    </row>
    <row r="100" spans="1:19" ht="30.75" thickBot="1">
      <c r="B100" s="60" t="s">
        <v>211</v>
      </c>
      <c r="C100" s="60">
        <v>10</v>
      </c>
      <c r="D100" s="60">
        <v>2</v>
      </c>
      <c r="E100" s="60">
        <v>9</v>
      </c>
      <c r="F100" s="60">
        <v>10</v>
      </c>
      <c r="G100" s="60">
        <v>31</v>
      </c>
      <c r="I100" s="60" t="s">
        <v>1</v>
      </c>
      <c r="N100">
        <f t="shared" si="12"/>
        <v>1</v>
      </c>
      <c r="O100">
        <f t="shared" si="13"/>
        <v>0</v>
      </c>
      <c r="P100">
        <f t="shared" si="14"/>
        <v>1</v>
      </c>
      <c r="Q100">
        <f t="shared" si="15"/>
        <v>1</v>
      </c>
      <c r="R100">
        <f t="shared" si="16"/>
        <v>1</v>
      </c>
      <c r="S100" s="113">
        <f t="shared" si="17"/>
        <v>1</v>
      </c>
    </row>
    <row r="101" spans="1:19" ht="30.75" thickBot="1">
      <c r="B101" s="58" t="s">
        <v>267</v>
      </c>
      <c r="C101" s="58">
        <v>9</v>
      </c>
      <c r="D101" s="58">
        <v>1</v>
      </c>
      <c r="E101" s="58">
        <v>10</v>
      </c>
      <c r="F101" s="58">
        <v>10</v>
      </c>
      <c r="G101" s="58">
        <v>30</v>
      </c>
      <c r="I101" s="58" t="s">
        <v>1</v>
      </c>
      <c r="N101">
        <f t="shared" si="12"/>
        <v>1</v>
      </c>
      <c r="O101">
        <f t="shared" si="13"/>
        <v>0</v>
      </c>
      <c r="P101">
        <f t="shared" si="14"/>
        <v>1</v>
      </c>
      <c r="Q101">
        <f t="shared" si="15"/>
        <v>1</v>
      </c>
      <c r="R101">
        <f t="shared" si="16"/>
        <v>1</v>
      </c>
      <c r="S101" s="113">
        <f t="shared" si="17"/>
        <v>1</v>
      </c>
    </row>
    <row r="102" spans="1:19" ht="30.75" thickBot="1">
      <c r="B102" s="60" t="s">
        <v>407</v>
      </c>
      <c r="C102" s="60">
        <v>10</v>
      </c>
      <c r="D102" s="60">
        <v>7</v>
      </c>
      <c r="E102" s="60">
        <v>10</v>
      </c>
      <c r="F102" s="60">
        <v>1</v>
      </c>
      <c r="G102" s="60">
        <v>28</v>
      </c>
      <c r="I102" s="60" t="s">
        <v>1</v>
      </c>
      <c r="N102">
        <f t="shared" si="12"/>
        <v>1</v>
      </c>
      <c r="O102">
        <f t="shared" si="13"/>
        <v>1</v>
      </c>
      <c r="P102">
        <f t="shared" si="14"/>
        <v>1</v>
      </c>
      <c r="Q102">
        <f t="shared" si="15"/>
        <v>0</v>
      </c>
      <c r="R102">
        <f t="shared" si="16"/>
        <v>1</v>
      </c>
      <c r="S102" s="113">
        <f t="shared" si="17"/>
        <v>1</v>
      </c>
    </row>
    <row r="103" spans="1:19" ht="30.75" thickBot="1">
      <c r="B103" s="58" t="s">
        <v>265</v>
      </c>
      <c r="C103" s="58">
        <v>10</v>
      </c>
      <c r="D103" s="58">
        <v>2</v>
      </c>
      <c r="E103" s="58">
        <v>8</v>
      </c>
      <c r="F103" s="58">
        <v>7</v>
      </c>
      <c r="G103" s="58">
        <v>27</v>
      </c>
      <c r="I103" s="58" t="s">
        <v>1</v>
      </c>
      <c r="N103">
        <f t="shared" si="12"/>
        <v>1</v>
      </c>
      <c r="O103">
        <f t="shared" si="13"/>
        <v>0</v>
      </c>
      <c r="P103">
        <f t="shared" si="14"/>
        <v>1</v>
      </c>
      <c r="Q103">
        <f t="shared" si="15"/>
        <v>1</v>
      </c>
      <c r="R103">
        <f t="shared" si="16"/>
        <v>1</v>
      </c>
      <c r="S103" s="113">
        <f t="shared" si="17"/>
        <v>1</v>
      </c>
    </row>
    <row r="104" spans="1:19" ht="30.75" thickBot="1">
      <c r="B104" s="60" t="s">
        <v>263</v>
      </c>
      <c r="C104" s="60">
        <v>10</v>
      </c>
      <c r="D104" s="60">
        <v>2</v>
      </c>
      <c r="E104" s="60">
        <v>3</v>
      </c>
      <c r="F104" s="60">
        <v>10</v>
      </c>
      <c r="G104" s="60">
        <v>25</v>
      </c>
      <c r="I104" s="60" t="s">
        <v>1</v>
      </c>
      <c r="N104">
        <f t="shared" si="12"/>
        <v>1</v>
      </c>
      <c r="O104">
        <f t="shared" si="13"/>
        <v>0</v>
      </c>
      <c r="P104">
        <f t="shared" si="14"/>
        <v>0</v>
      </c>
      <c r="Q104">
        <f t="shared" si="15"/>
        <v>1</v>
      </c>
      <c r="R104">
        <f t="shared" si="16"/>
        <v>1</v>
      </c>
      <c r="S104" s="113">
        <f t="shared" si="17"/>
        <v>1</v>
      </c>
    </row>
    <row r="105" spans="1:19" ht="30.75" thickBot="1">
      <c r="B105" s="58" t="s">
        <v>408</v>
      </c>
      <c r="C105" s="58">
        <v>10</v>
      </c>
      <c r="D105" s="58">
        <v>0</v>
      </c>
      <c r="E105" s="58">
        <v>10</v>
      </c>
      <c r="F105" s="58">
        <v>5</v>
      </c>
      <c r="G105" s="58">
        <v>25</v>
      </c>
      <c r="I105" s="58" t="s">
        <v>1</v>
      </c>
      <c r="N105">
        <f t="shared" si="12"/>
        <v>1</v>
      </c>
      <c r="O105">
        <f t="shared" si="13"/>
        <v>0</v>
      </c>
      <c r="P105">
        <f t="shared" si="14"/>
        <v>1</v>
      </c>
      <c r="Q105">
        <f t="shared" si="15"/>
        <v>1</v>
      </c>
      <c r="R105">
        <f t="shared" si="16"/>
        <v>1</v>
      </c>
      <c r="S105" s="113">
        <f t="shared" si="17"/>
        <v>1</v>
      </c>
    </row>
    <row r="106" spans="1:19" ht="30.75" thickBot="1">
      <c r="B106" s="60" t="s">
        <v>4</v>
      </c>
      <c r="C106" s="60">
        <v>10</v>
      </c>
      <c r="D106" s="60">
        <v>0</v>
      </c>
      <c r="E106" s="60">
        <v>10</v>
      </c>
      <c r="F106" s="60">
        <v>4</v>
      </c>
      <c r="G106" s="60">
        <v>24</v>
      </c>
      <c r="I106" s="60" t="s">
        <v>1</v>
      </c>
      <c r="N106">
        <f t="shared" si="12"/>
        <v>1</v>
      </c>
      <c r="O106">
        <f t="shared" si="13"/>
        <v>0</v>
      </c>
      <c r="P106">
        <f t="shared" si="14"/>
        <v>1</v>
      </c>
      <c r="Q106">
        <f t="shared" si="15"/>
        <v>0</v>
      </c>
      <c r="R106">
        <f t="shared" si="16"/>
        <v>1</v>
      </c>
      <c r="S106" s="113">
        <f t="shared" si="17"/>
        <v>1</v>
      </c>
    </row>
    <row r="107" spans="1:19" ht="30.75" thickBot="1">
      <c r="B107" s="58" t="s">
        <v>273</v>
      </c>
      <c r="C107" s="58">
        <v>9</v>
      </c>
      <c r="D107" s="58">
        <v>4</v>
      </c>
      <c r="E107" s="58">
        <v>5</v>
      </c>
      <c r="F107" s="58">
        <v>4</v>
      </c>
      <c r="G107" s="58">
        <v>22</v>
      </c>
      <c r="I107" s="58" t="s">
        <v>1</v>
      </c>
      <c r="N107">
        <f t="shared" si="12"/>
        <v>1</v>
      </c>
      <c r="O107">
        <f t="shared" si="13"/>
        <v>0</v>
      </c>
      <c r="P107">
        <f t="shared" si="14"/>
        <v>1</v>
      </c>
      <c r="Q107">
        <f t="shared" si="15"/>
        <v>0</v>
      </c>
      <c r="R107">
        <f t="shared" si="16"/>
        <v>1</v>
      </c>
      <c r="S107" s="113">
        <f t="shared" si="17"/>
        <v>1</v>
      </c>
    </row>
    <row r="108" spans="1:19" ht="30.75" thickBot="1">
      <c r="B108" s="60" t="s">
        <v>409</v>
      </c>
      <c r="C108" s="60">
        <v>6</v>
      </c>
      <c r="D108" s="60">
        <v>1</v>
      </c>
      <c r="E108" s="60">
        <v>10</v>
      </c>
      <c r="F108" s="60">
        <v>4</v>
      </c>
      <c r="G108" s="60">
        <v>21</v>
      </c>
      <c r="I108" s="60" t="s">
        <v>1</v>
      </c>
      <c r="N108">
        <f t="shared" si="12"/>
        <v>1</v>
      </c>
      <c r="O108">
        <f t="shared" si="13"/>
        <v>0</v>
      </c>
      <c r="P108">
        <f t="shared" si="14"/>
        <v>1</v>
      </c>
      <c r="Q108">
        <f t="shared" si="15"/>
        <v>0</v>
      </c>
      <c r="R108">
        <f t="shared" si="16"/>
        <v>1</v>
      </c>
      <c r="S108" s="113">
        <f t="shared" si="17"/>
        <v>1</v>
      </c>
    </row>
    <row r="109" spans="1:19" ht="30.75" thickBot="1">
      <c r="B109" s="58" t="s">
        <v>24</v>
      </c>
      <c r="C109" s="58">
        <v>6</v>
      </c>
      <c r="D109" s="58">
        <v>0</v>
      </c>
      <c r="E109" s="58">
        <v>5</v>
      </c>
      <c r="F109" s="58">
        <v>6</v>
      </c>
      <c r="G109" s="58">
        <v>17</v>
      </c>
      <c r="I109" s="58" t="s">
        <v>1</v>
      </c>
      <c r="N109">
        <f t="shared" si="12"/>
        <v>1</v>
      </c>
      <c r="O109">
        <f t="shared" si="13"/>
        <v>0</v>
      </c>
      <c r="P109">
        <f t="shared" si="14"/>
        <v>1</v>
      </c>
      <c r="Q109">
        <f t="shared" si="15"/>
        <v>1</v>
      </c>
      <c r="R109">
        <f t="shared" si="16"/>
        <v>1</v>
      </c>
      <c r="S109" s="113">
        <f t="shared" si="17"/>
        <v>1</v>
      </c>
    </row>
    <row r="110" spans="1:19" ht="30.75" thickBot="1">
      <c r="B110" s="60" t="s">
        <v>410</v>
      </c>
      <c r="C110" s="60">
        <v>6</v>
      </c>
      <c r="D110" s="60">
        <v>3</v>
      </c>
      <c r="E110" s="60">
        <v>0</v>
      </c>
      <c r="F110" s="60">
        <v>6</v>
      </c>
      <c r="G110" s="60">
        <v>15</v>
      </c>
      <c r="I110" s="60" t="s">
        <v>1</v>
      </c>
      <c r="N110">
        <f t="shared" si="12"/>
        <v>1</v>
      </c>
      <c r="O110">
        <f t="shared" si="13"/>
        <v>0</v>
      </c>
      <c r="P110">
        <f t="shared" si="14"/>
        <v>0</v>
      </c>
      <c r="Q110">
        <f t="shared" si="15"/>
        <v>1</v>
      </c>
      <c r="R110">
        <f t="shared" si="16"/>
        <v>1</v>
      </c>
      <c r="S110" s="113">
        <f t="shared" si="17"/>
        <v>1</v>
      </c>
    </row>
    <row r="111" spans="1:19" ht="30.75" thickBot="1">
      <c r="B111" s="58" t="s">
        <v>273</v>
      </c>
      <c r="C111" s="58">
        <v>8</v>
      </c>
      <c r="D111" s="58">
        <v>0</v>
      </c>
      <c r="E111" s="58">
        <v>5</v>
      </c>
      <c r="F111" s="58">
        <v>0</v>
      </c>
      <c r="G111" s="58">
        <v>13</v>
      </c>
      <c r="I111" s="58" t="s">
        <v>411</v>
      </c>
      <c r="N111">
        <f t="shared" si="12"/>
        <v>1</v>
      </c>
      <c r="O111">
        <f t="shared" si="13"/>
        <v>0</v>
      </c>
      <c r="P111">
        <f t="shared" si="14"/>
        <v>1</v>
      </c>
      <c r="Q111">
        <f t="shared" si="15"/>
        <v>0</v>
      </c>
      <c r="R111">
        <f t="shared" si="16"/>
        <v>0</v>
      </c>
      <c r="S111" s="113">
        <f t="shared" si="17"/>
        <v>0</v>
      </c>
    </row>
    <row r="112" spans="1:19" ht="30.75" thickBot="1">
      <c r="B112" s="60" t="s">
        <v>353</v>
      </c>
      <c r="C112" s="60">
        <v>0</v>
      </c>
      <c r="D112" s="60">
        <v>1</v>
      </c>
      <c r="E112" s="60">
        <v>3</v>
      </c>
      <c r="F112" s="60">
        <v>6</v>
      </c>
      <c r="G112" s="60">
        <v>10</v>
      </c>
      <c r="I112" s="60" t="s">
        <v>411</v>
      </c>
      <c r="N112">
        <f t="shared" si="12"/>
        <v>0</v>
      </c>
      <c r="O112">
        <f t="shared" si="13"/>
        <v>0</v>
      </c>
      <c r="P112">
        <f t="shared" si="14"/>
        <v>0</v>
      </c>
      <c r="Q112">
        <f t="shared" si="15"/>
        <v>1</v>
      </c>
      <c r="R112">
        <f t="shared" si="16"/>
        <v>0</v>
      </c>
      <c r="S112" s="113">
        <f t="shared" si="17"/>
        <v>0</v>
      </c>
    </row>
    <row r="113" spans="1:19" ht="30.75" thickBot="1">
      <c r="B113" s="58" t="s">
        <v>31</v>
      </c>
      <c r="C113" s="58">
        <v>0</v>
      </c>
      <c r="D113" s="58">
        <v>2</v>
      </c>
      <c r="E113" s="58">
        <v>5</v>
      </c>
      <c r="F113" s="58">
        <v>3</v>
      </c>
      <c r="G113" s="58">
        <v>10</v>
      </c>
      <c r="I113" s="58" t="s">
        <v>411</v>
      </c>
      <c r="N113">
        <f t="shared" si="12"/>
        <v>0</v>
      </c>
      <c r="O113">
        <f t="shared" si="13"/>
        <v>0</v>
      </c>
      <c r="P113">
        <f t="shared" si="14"/>
        <v>1</v>
      </c>
      <c r="Q113">
        <f t="shared" si="15"/>
        <v>0</v>
      </c>
      <c r="R113">
        <f t="shared" si="16"/>
        <v>0</v>
      </c>
      <c r="S113" s="113">
        <f t="shared" si="17"/>
        <v>0</v>
      </c>
    </row>
    <row r="114" spans="1:19" ht="30.75" thickBot="1">
      <c r="B114" s="60" t="s">
        <v>31</v>
      </c>
      <c r="C114" s="60">
        <v>0</v>
      </c>
      <c r="D114" s="60">
        <v>2</v>
      </c>
      <c r="E114" s="60">
        <v>5</v>
      </c>
      <c r="F114" s="60">
        <v>2</v>
      </c>
      <c r="G114" s="60">
        <v>9</v>
      </c>
      <c r="I114" s="60" t="s">
        <v>411</v>
      </c>
      <c r="N114">
        <f t="shared" si="12"/>
        <v>0</v>
      </c>
      <c r="O114">
        <f t="shared" si="13"/>
        <v>0</v>
      </c>
      <c r="P114">
        <f t="shared" si="14"/>
        <v>1</v>
      </c>
      <c r="Q114">
        <f t="shared" si="15"/>
        <v>0</v>
      </c>
      <c r="R114">
        <f t="shared" si="16"/>
        <v>0</v>
      </c>
      <c r="S114" s="113">
        <f t="shared" si="17"/>
        <v>0</v>
      </c>
    </row>
    <row r="115" spans="1:19" ht="30.75" thickBot="1">
      <c r="B115" s="58" t="s">
        <v>302</v>
      </c>
      <c r="C115" s="58">
        <v>0</v>
      </c>
      <c r="D115" s="58">
        <v>0</v>
      </c>
      <c r="E115" s="58">
        <v>5</v>
      </c>
      <c r="F115" s="58">
        <v>4</v>
      </c>
      <c r="G115" s="58">
        <v>9</v>
      </c>
      <c r="I115" s="58" t="s">
        <v>411</v>
      </c>
      <c r="N115">
        <f t="shared" si="12"/>
        <v>0</v>
      </c>
      <c r="O115">
        <f t="shared" si="13"/>
        <v>0</v>
      </c>
      <c r="P115">
        <f t="shared" si="14"/>
        <v>1</v>
      </c>
      <c r="Q115">
        <f t="shared" si="15"/>
        <v>0</v>
      </c>
      <c r="R115">
        <f t="shared" si="16"/>
        <v>0</v>
      </c>
      <c r="S115" s="113">
        <f t="shared" si="17"/>
        <v>0</v>
      </c>
    </row>
    <row r="116" spans="1:19" ht="30.75" thickBot="1">
      <c r="B116" s="60" t="s">
        <v>24</v>
      </c>
      <c r="C116" s="60">
        <v>2</v>
      </c>
      <c r="D116" s="60">
        <v>1</v>
      </c>
      <c r="E116" s="60">
        <v>5</v>
      </c>
      <c r="F116" s="60">
        <v>0</v>
      </c>
      <c r="G116" s="60">
        <v>8</v>
      </c>
      <c r="I116" s="60" t="s">
        <v>411</v>
      </c>
      <c r="N116">
        <f t="shared" si="12"/>
        <v>0</v>
      </c>
      <c r="O116">
        <f t="shared" si="13"/>
        <v>0</v>
      </c>
      <c r="P116">
        <f t="shared" si="14"/>
        <v>1</v>
      </c>
      <c r="Q116">
        <f t="shared" si="15"/>
        <v>0</v>
      </c>
      <c r="R116">
        <f t="shared" si="16"/>
        <v>0</v>
      </c>
      <c r="S116" s="113">
        <f t="shared" si="17"/>
        <v>0</v>
      </c>
    </row>
    <row r="117" spans="1:19" ht="30.75" thickBot="1">
      <c r="B117" s="58" t="s">
        <v>55</v>
      </c>
      <c r="C117" s="58">
        <v>0</v>
      </c>
      <c r="D117" s="58">
        <v>0</v>
      </c>
      <c r="E117" s="58">
        <v>5</v>
      </c>
      <c r="F117" s="58">
        <v>3</v>
      </c>
      <c r="G117" s="58">
        <v>8</v>
      </c>
      <c r="I117" s="58" t="s">
        <v>411</v>
      </c>
      <c r="N117">
        <f t="shared" si="12"/>
        <v>0</v>
      </c>
      <c r="O117">
        <f t="shared" si="13"/>
        <v>0</v>
      </c>
      <c r="P117">
        <f t="shared" si="14"/>
        <v>1</v>
      </c>
      <c r="Q117">
        <f t="shared" si="15"/>
        <v>0</v>
      </c>
      <c r="R117">
        <f t="shared" si="16"/>
        <v>0</v>
      </c>
      <c r="S117" s="113">
        <f t="shared" si="17"/>
        <v>0</v>
      </c>
    </row>
    <row r="118" spans="1:19" ht="30.75" thickBot="1">
      <c r="B118" s="60" t="s">
        <v>51</v>
      </c>
      <c r="C118" s="60">
        <v>0</v>
      </c>
      <c r="D118" s="60">
        <v>2</v>
      </c>
      <c r="E118" s="60">
        <v>0</v>
      </c>
      <c r="F118" s="60">
        <v>4</v>
      </c>
      <c r="G118" s="60">
        <v>6</v>
      </c>
      <c r="I118" s="60" t="s">
        <v>411</v>
      </c>
      <c r="N118">
        <f t="shared" si="12"/>
        <v>0</v>
      </c>
      <c r="O118">
        <f t="shared" si="13"/>
        <v>0</v>
      </c>
      <c r="P118">
        <f t="shared" si="14"/>
        <v>0</v>
      </c>
      <c r="Q118">
        <f t="shared" si="15"/>
        <v>0</v>
      </c>
      <c r="R118">
        <f t="shared" si="16"/>
        <v>0</v>
      </c>
      <c r="S118" s="113">
        <f t="shared" si="17"/>
        <v>0</v>
      </c>
    </row>
    <row r="119" spans="1:19" ht="30.75" thickBot="1">
      <c r="B119" s="58" t="s">
        <v>221</v>
      </c>
      <c r="C119" s="58">
        <v>0</v>
      </c>
      <c r="D119" s="58">
        <v>0</v>
      </c>
      <c r="E119" s="58">
        <v>5</v>
      </c>
      <c r="F119" s="58">
        <v>1</v>
      </c>
      <c r="G119" s="58">
        <v>6</v>
      </c>
      <c r="I119" s="58" t="s">
        <v>411</v>
      </c>
      <c r="N119">
        <f t="shared" si="12"/>
        <v>0</v>
      </c>
      <c r="O119">
        <f t="shared" si="13"/>
        <v>0</v>
      </c>
      <c r="P119">
        <f t="shared" si="14"/>
        <v>1</v>
      </c>
      <c r="Q119">
        <f t="shared" si="15"/>
        <v>0</v>
      </c>
      <c r="R119">
        <f t="shared" si="16"/>
        <v>0</v>
      </c>
      <c r="S119" s="113">
        <f t="shared" si="17"/>
        <v>0</v>
      </c>
    </row>
    <row r="120" spans="1:19" ht="30.75" thickBot="1">
      <c r="B120" s="60" t="s">
        <v>4</v>
      </c>
      <c r="C120" s="60">
        <v>0</v>
      </c>
      <c r="D120" s="60">
        <v>0</v>
      </c>
      <c r="E120" s="60">
        <v>5</v>
      </c>
      <c r="F120" s="60">
        <v>1</v>
      </c>
      <c r="G120" s="60">
        <v>6</v>
      </c>
      <c r="I120" s="60" t="s">
        <v>411</v>
      </c>
      <c r="N120">
        <f t="shared" si="12"/>
        <v>0</v>
      </c>
      <c r="O120">
        <f t="shared" si="13"/>
        <v>0</v>
      </c>
      <c r="P120">
        <f t="shared" si="14"/>
        <v>1</v>
      </c>
      <c r="Q120">
        <f t="shared" si="15"/>
        <v>0</v>
      </c>
      <c r="R120">
        <f t="shared" si="16"/>
        <v>0</v>
      </c>
      <c r="S120" s="113">
        <f t="shared" si="17"/>
        <v>0</v>
      </c>
    </row>
    <row r="121" spans="1:19" ht="30.75" thickBot="1">
      <c r="B121" s="58" t="s">
        <v>298</v>
      </c>
      <c r="C121" s="58">
        <v>0</v>
      </c>
      <c r="D121" s="58">
        <v>0</v>
      </c>
      <c r="E121" s="58">
        <v>5</v>
      </c>
      <c r="F121" s="58">
        <v>1</v>
      </c>
      <c r="G121" s="58">
        <v>6</v>
      </c>
      <c r="I121" s="58" t="s">
        <v>411</v>
      </c>
      <c r="N121">
        <f t="shared" si="12"/>
        <v>0</v>
      </c>
      <c r="O121">
        <f t="shared" si="13"/>
        <v>0</v>
      </c>
      <c r="P121">
        <f t="shared" si="14"/>
        <v>1</v>
      </c>
      <c r="Q121">
        <f t="shared" si="15"/>
        <v>0</v>
      </c>
      <c r="R121">
        <f t="shared" si="16"/>
        <v>0</v>
      </c>
      <c r="S121" s="113">
        <f t="shared" si="17"/>
        <v>0</v>
      </c>
    </row>
    <row r="122" spans="1:19" ht="30.75" thickBot="1">
      <c r="B122" s="60" t="s">
        <v>2</v>
      </c>
      <c r="C122" s="60">
        <v>2</v>
      </c>
      <c r="D122" s="60">
        <v>0</v>
      </c>
      <c r="E122" s="60">
        <v>2</v>
      </c>
      <c r="F122" s="60">
        <v>0</v>
      </c>
      <c r="G122" s="60">
        <v>4</v>
      </c>
      <c r="I122" s="60" t="s">
        <v>411</v>
      </c>
      <c r="N122">
        <f t="shared" si="12"/>
        <v>0</v>
      </c>
      <c r="O122">
        <f t="shared" si="13"/>
        <v>0</v>
      </c>
      <c r="P122">
        <f t="shared" si="14"/>
        <v>0</v>
      </c>
      <c r="Q122">
        <f t="shared" si="15"/>
        <v>0</v>
      </c>
      <c r="R122">
        <f t="shared" si="16"/>
        <v>0</v>
      </c>
      <c r="S122" s="113">
        <f t="shared" si="17"/>
        <v>0</v>
      </c>
    </row>
    <row r="123" spans="1:19" ht="30.75" thickBot="1">
      <c r="B123" s="58" t="s">
        <v>412</v>
      </c>
      <c r="C123" s="58">
        <v>0</v>
      </c>
      <c r="D123" s="58">
        <v>0</v>
      </c>
      <c r="E123" s="58">
        <v>0</v>
      </c>
      <c r="F123" s="58">
        <v>3</v>
      </c>
      <c r="G123" s="58">
        <v>3</v>
      </c>
      <c r="I123" s="58" t="s">
        <v>411</v>
      </c>
      <c r="N123">
        <f t="shared" si="12"/>
        <v>0</v>
      </c>
      <c r="O123">
        <f t="shared" si="13"/>
        <v>0</v>
      </c>
      <c r="P123">
        <f t="shared" si="14"/>
        <v>0</v>
      </c>
      <c r="Q123">
        <f t="shared" si="15"/>
        <v>0</v>
      </c>
      <c r="R123">
        <f t="shared" si="16"/>
        <v>0</v>
      </c>
      <c r="S123" s="113">
        <f t="shared" si="17"/>
        <v>0</v>
      </c>
    </row>
    <row r="124" spans="1:19" ht="30.75" thickBot="1">
      <c r="B124" s="60" t="s">
        <v>297</v>
      </c>
      <c r="C124" s="60">
        <v>1</v>
      </c>
      <c r="D124" s="60">
        <v>0</v>
      </c>
      <c r="E124" s="60">
        <v>2</v>
      </c>
      <c r="F124" s="60">
        <v>0</v>
      </c>
      <c r="G124" s="60">
        <v>3</v>
      </c>
      <c r="I124" s="60" t="s">
        <v>411</v>
      </c>
      <c r="N124">
        <f t="shared" si="12"/>
        <v>0</v>
      </c>
      <c r="O124">
        <f t="shared" si="13"/>
        <v>0</v>
      </c>
      <c r="P124">
        <f t="shared" si="14"/>
        <v>0</v>
      </c>
      <c r="Q124">
        <f t="shared" si="15"/>
        <v>0</v>
      </c>
      <c r="R124">
        <f t="shared" si="16"/>
        <v>0</v>
      </c>
      <c r="S124" s="113">
        <f t="shared" si="17"/>
        <v>0</v>
      </c>
    </row>
    <row r="125" spans="1:19" ht="30.75" thickBot="1">
      <c r="B125" s="58" t="s">
        <v>287</v>
      </c>
      <c r="C125" s="58">
        <v>0</v>
      </c>
      <c r="D125" s="58">
        <v>0</v>
      </c>
      <c r="E125" s="58">
        <v>2</v>
      </c>
      <c r="F125" s="58">
        <v>0</v>
      </c>
      <c r="G125" s="58">
        <v>2</v>
      </c>
      <c r="I125" s="58" t="s">
        <v>411</v>
      </c>
      <c r="N125">
        <f t="shared" si="12"/>
        <v>0</v>
      </c>
      <c r="O125">
        <f t="shared" si="13"/>
        <v>0</v>
      </c>
      <c r="P125">
        <f t="shared" si="14"/>
        <v>0</v>
      </c>
      <c r="Q125">
        <f t="shared" si="15"/>
        <v>0</v>
      </c>
      <c r="R125">
        <f t="shared" si="16"/>
        <v>0</v>
      </c>
      <c r="S125" s="113">
        <f t="shared" si="17"/>
        <v>0</v>
      </c>
    </row>
    <row r="126" spans="1:19" ht="30.75" thickBot="1">
      <c r="B126" s="60" t="s">
        <v>11</v>
      </c>
      <c r="C126" s="60">
        <v>0</v>
      </c>
      <c r="D126" s="60">
        <v>0</v>
      </c>
      <c r="E126" s="60">
        <v>1</v>
      </c>
      <c r="F126" s="60">
        <v>0</v>
      </c>
      <c r="G126" s="60">
        <v>1</v>
      </c>
      <c r="I126" s="60" t="s">
        <v>411</v>
      </c>
      <c r="N126">
        <f t="shared" si="12"/>
        <v>0</v>
      </c>
      <c r="O126">
        <f t="shared" si="13"/>
        <v>0</v>
      </c>
      <c r="P126">
        <f t="shared" si="14"/>
        <v>0</v>
      </c>
      <c r="Q126">
        <f t="shared" si="15"/>
        <v>0</v>
      </c>
      <c r="R126">
        <f t="shared" si="16"/>
        <v>0</v>
      </c>
      <c r="S126" s="113">
        <f t="shared" si="17"/>
        <v>0</v>
      </c>
    </row>
    <row r="127" spans="1:19" ht="30.75" thickBot="1">
      <c r="B127" s="58" t="s">
        <v>282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  <c r="I127" s="58" t="s">
        <v>411</v>
      </c>
      <c r="N127">
        <f t="shared" si="12"/>
        <v>0</v>
      </c>
      <c r="O127">
        <f t="shared" si="13"/>
        <v>0</v>
      </c>
      <c r="P127">
        <f t="shared" si="14"/>
        <v>0</v>
      </c>
      <c r="Q127">
        <f t="shared" si="15"/>
        <v>0</v>
      </c>
      <c r="R127">
        <f t="shared" si="16"/>
        <v>0</v>
      </c>
      <c r="S127" s="113">
        <f t="shared" si="17"/>
        <v>0</v>
      </c>
    </row>
    <row r="128" spans="1:19">
      <c r="A128" s="183" t="s">
        <v>633</v>
      </c>
      <c r="C128" s="265">
        <v>10</v>
      </c>
      <c r="D128" s="265">
        <v>4.5</v>
      </c>
      <c r="E128" s="265">
        <v>10</v>
      </c>
      <c r="F128" s="265">
        <v>5</v>
      </c>
      <c r="G128" s="265">
        <v>29.5</v>
      </c>
      <c r="N128" s="265">
        <f t="shared" ref="N128:N146" si="18">IF(C128&gt;=5,1,0)</f>
        <v>1</v>
      </c>
      <c r="O128" s="265">
        <f t="shared" ref="O128:O146" si="19">IF(D128&gt;=5,1,0)</f>
        <v>0</v>
      </c>
      <c r="P128" s="265">
        <f t="shared" ref="P128:P146" si="20">IF(E128&gt;=5,1,0)</f>
        <v>1</v>
      </c>
      <c r="Q128" s="265">
        <f t="shared" ref="Q128:Q146" si="21">IF(F128&gt;=5,1,0)</f>
        <v>1</v>
      </c>
      <c r="R128" s="265">
        <f t="shared" ref="R128:R146" si="22">IF(G128&gt;=14,1,0)</f>
        <v>1</v>
      </c>
      <c r="S128" s="113">
        <f t="shared" ref="S128:S146" si="23">IF((N128+O128+P128+Q128+R128)&gt;=3,1,0)</f>
        <v>1</v>
      </c>
    </row>
    <row r="129" spans="3:19">
      <c r="C129" s="265">
        <v>8</v>
      </c>
      <c r="D129" s="265">
        <v>7.5</v>
      </c>
      <c r="E129" s="265">
        <v>8.5</v>
      </c>
      <c r="F129" s="265">
        <v>5</v>
      </c>
      <c r="G129" s="265">
        <v>29</v>
      </c>
      <c r="N129" s="265">
        <f t="shared" si="18"/>
        <v>1</v>
      </c>
      <c r="O129" s="265">
        <f t="shared" si="19"/>
        <v>1</v>
      </c>
      <c r="P129" s="265">
        <f t="shared" si="20"/>
        <v>1</v>
      </c>
      <c r="Q129" s="265">
        <f t="shared" si="21"/>
        <v>1</v>
      </c>
      <c r="R129" s="265">
        <f t="shared" si="22"/>
        <v>1</v>
      </c>
      <c r="S129" s="113">
        <f t="shared" si="23"/>
        <v>1</v>
      </c>
    </row>
    <row r="130" spans="3:19">
      <c r="C130" s="265">
        <v>9.5</v>
      </c>
      <c r="D130" s="265">
        <v>3.5</v>
      </c>
      <c r="E130" s="265">
        <v>9</v>
      </c>
      <c r="F130" s="265">
        <v>6</v>
      </c>
      <c r="G130" s="265">
        <v>28</v>
      </c>
      <c r="N130" s="265">
        <f t="shared" si="18"/>
        <v>1</v>
      </c>
      <c r="O130" s="265">
        <f t="shared" si="19"/>
        <v>0</v>
      </c>
      <c r="P130" s="265">
        <f t="shared" si="20"/>
        <v>1</v>
      </c>
      <c r="Q130" s="265">
        <f t="shared" si="21"/>
        <v>1</v>
      </c>
      <c r="R130" s="265">
        <f t="shared" si="22"/>
        <v>1</v>
      </c>
      <c r="S130" s="113">
        <f t="shared" si="23"/>
        <v>1</v>
      </c>
    </row>
    <row r="131" spans="3:19">
      <c r="C131" s="265">
        <v>8.5</v>
      </c>
      <c r="D131" s="265">
        <v>0</v>
      </c>
      <c r="E131" s="265">
        <v>9</v>
      </c>
      <c r="F131" s="265">
        <v>9</v>
      </c>
      <c r="G131" s="265">
        <v>26.5</v>
      </c>
      <c r="N131" s="265">
        <f t="shared" si="18"/>
        <v>1</v>
      </c>
      <c r="O131" s="265">
        <f t="shared" si="19"/>
        <v>0</v>
      </c>
      <c r="P131" s="265">
        <f t="shared" si="20"/>
        <v>1</v>
      </c>
      <c r="Q131" s="265">
        <f t="shared" si="21"/>
        <v>1</v>
      </c>
      <c r="R131" s="265">
        <f t="shared" si="22"/>
        <v>1</v>
      </c>
      <c r="S131" s="113">
        <f t="shared" si="23"/>
        <v>1</v>
      </c>
    </row>
    <row r="132" spans="3:19">
      <c r="C132" s="265">
        <v>9</v>
      </c>
      <c r="D132" s="265">
        <v>5.5</v>
      </c>
      <c r="E132" s="265">
        <v>0</v>
      </c>
      <c r="F132" s="265">
        <v>3</v>
      </c>
      <c r="G132" s="265">
        <v>17.5</v>
      </c>
      <c r="N132" s="265">
        <f t="shared" si="18"/>
        <v>1</v>
      </c>
      <c r="O132" s="265">
        <f t="shared" si="19"/>
        <v>1</v>
      </c>
      <c r="P132" s="265">
        <f t="shared" si="20"/>
        <v>0</v>
      </c>
      <c r="Q132" s="265">
        <f t="shared" si="21"/>
        <v>0</v>
      </c>
      <c r="R132" s="265">
        <f t="shared" si="22"/>
        <v>1</v>
      </c>
      <c r="S132" s="113">
        <f t="shared" si="23"/>
        <v>1</v>
      </c>
    </row>
    <row r="133" spans="3:19">
      <c r="C133" s="265">
        <v>7.5</v>
      </c>
      <c r="D133" s="265">
        <v>0</v>
      </c>
      <c r="E133" s="265">
        <v>5</v>
      </c>
      <c r="F133" s="265">
        <v>3</v>
      </c>
      <c r="G133" s="265">
        <v>15.5</v>
      </c>
      <c r="N133" s="265">
        <f t="shared" si="18"/>
        <v>1</v>
      </c>
      <c r="O133" s="265">
        <f t="shared" si="19"/>
        <v>0</v>
      </c>
      <c r="P133" s="265">
        <f t="shared" si="20"/>
        <v>1</v>
      </c>
      <c r="Q133" s="265">
        <f t="shared" si="21"/>
        <v>0</v>
      </c>
      <c r="R133" s="265">
        <f t="shared" si="22"/>
        <v>1</v>
      </c>
      <c r="S133" s="113">
        <f t="shared" si="23"/>
        <v>1</v>
      </c>
    </row>
    <row r="134" spans="3:19">
      <c r="C134" s="265">
        <v>7</v>
      </c>
      <c r="D134" s="265">
        <v>3</v>
      </c>
      <c r="E134" s="265">
        <v>5</v>
      </c>
      <c r="F134" s="265">
        <v>0</v>
      </c>
      <c r="G134" s="265">
        <v>15</v>
      </c>
      <c r="N134" s="265">
        <f t="shared" si="18"/>
        <v>1</v>
      </c>
      <c r="O134" s="265">
        <f t="shared" si="19"/>
        <v>0</v>
      </c>
      <c r="P134" s="265">
        <f t="shared" si="20"/>
        <v>1</v>
      </c>
      <c r="Q134" s="265">
        <f t="shared" si="21"/>
        <v>0</v>
      </c>
      <c r="R134" s="265">
        <f t="shared" si="22"/>
        <v>1</v>
      </c>
      <c r="S134" s="113">
        <f t="shared" si="23"/>
        <v>1</v>
      </c>
    </row>
    <row r="135" spans="3:19">
      <c r="C135" s="265">
        <v>10</v>
      </c>
      <c r="D135" s="265">
        <v>0</v>
      </c>
      <c r="E135" s="265">
        <v>0</v>
      </c>
      <c r="F135" s="265">
        <v>3</v>
      </c>
      <c r="G135" s="265">
        <v>13</v>
      </c>
      <c r="N135" s="265">
        <f t="shared" si="18"/>
        <v>1</v>
      </c>
      <c r="O135" s="265">
        <f t="shared" si="19"/>
        <v>0</v>
      </c>
      <c r="P135" s="265">
        <f t="shared" si="20"/>
        <v>0</v>
      </c>
      <c r="Q135" s="265">
        <f t="shared" si="21"/>
        <v>0</v>
      </c>
      <c r="R135" s="265">
        <f t="shared" si="22"/>
        <v>0</v>
      </c>
      <c r="S135" s="113">
        <f t="shared" si="23"/>
        <v>0</v>
      </c>
    </row>
    <row r="136" spans="3:19">
      <c r="C136" s="265">
        <v>4.5</v>
      </c>
      <c r="D136" s="265">
        <v>1.5</v>
      </c>
      <c r="E136" s="265">
        <v>6.5</v>
      </c>
      <c r="F136" s="265">
        <v>0</v>
      </c>
      <c r="G136" s="265">
        <v>12.5</v>
      </c>
      <c r="N136" s="265">
        <f t="shared" si="18"/>
        <v>0</v>
      </c>
      <c r="O136" s="265">
        <f t="shared" si="19"/>
        <v>0</v>
      </c>
      <c r="P136" s="265">
        <f t="shared" si="20"/>
        <v>1</v>
      </c>
      <c r="Q136" s="265">
        <f t="shared" si="21"/>
        <v>0</v>
      </c>
      <c r="R136" s="265">
        <f t="shared" si="22"/>
        <v>0</v>
      </c>
      <c r="S136" s="113">
        <f t="shared" si="23"/>
        <v>0</v>
      </c>
    </row>
    <row r="137" spans="3:19">
      <c r="C137" s="265">
        <v>4.5</v>
      </c>
      <c r="D137" s="265">
        <v>3</v>
      </c>
      <c r="E137" s="265">
        <v>0</v>
      </c>
      <c r="F137" s="265">
        <v>3</v>
      </c>
      <c r="G137" s="265">
        <v>10.5</v>
      </c>
      <c r="N137" s="265">
        <f t="shared" si="18"/>
        <v>0</v>
      </c>
      <c r="O137" s="265">
        <f t="shared" si="19"/>
        <v>0</v>
      </c>
      <c r="P137" s="265">
        <f t="shared" si="20"/>
        <v>0</v>
      </c>
      <c r="Q137" s="265">
        <f t="shared" si="21"/>
        <v>0</v>
      </c>
      <c r="R137" s="265">
        <f t="shared" si="22"/>
        <v>0</v>
      </c>
      <c r="S137" s="113">
        <f t="shared" si="23"/>
        <v>0</v>
      </c>
    </row>
    <row r="138" spans="3:19">
      <c r="C138" s="265">
        <v>5</v>
      </c>
      <c r="D138" s="265">
        <v>3</v>
      </c>
      <c r="E138" s="265">
        <v>0</v>
      </c>
      <c r="F138" s="265">
        <v>0</v>
      </c>
      <c r="G138" s="265">
        <v>8</v>
      </c>
      <c r="N138" s="265">
        <f t="shared" si="18"/>
        <v>1</v>
      </c>
      <c r="O138" s="265">
        <f t="shared" si="19"/>
        <v>0</v>
      </c>
      <c r="P138" s="265">
        <f t="shared" si="20"/>
        <v>0</v>
      </c>
      <c r="Q138" s="265">
        <f t="shared" si="21"/>
        <v>0</v>
      </c>
      <c r="R138" s="265">
        <f t="shared" si="22"/>
        <v>0</v>
      </c>
      <c r="S138" s="113">
        <f t="shared" si="23"/>
        <v>0</v>
      </c>
    </row>
    <row r="139" spans="3:19">
      <c r="C139" s="265">
        <v>0</v>
      </c>
      <c r="D139" s="265">
        <v>0</v>
      </c>
      <c r="E139" s="265">
        <v>4.5</v>
      </c>
      <c r="F139" s="265">
        <v>3</v>
      </c>
      <c r="G139" s="265">
        <v>7.5</v>
      </c>
      <c r="N139" s="265">
        <f t="shared" si="18"/>
        <v>0</v>
      </c>
      <c r="O139" s="265">
        <f t="shared" si="19"/>
        <v>0</v>
      </c>
      <c r="P139" s="265">
        <f t="shared" si="20"/>
        <v>0</v>
      </c>
      <c r="Q139" s="265">
        <f t="shared" si="21"/>
        <v>0</v>
      </c>
      <c r="R139" s="265">
        <f t="shared" si="22"/>
        <v>0</v>
      </c>
      <c r="S139" s="113">
        <f t="shared" si="23"/>
        <v>0</v>
      </c>
    </row>
    <row r="140" spans="3:19">
      <c r="C140" s="265">
        <v>7</v>
      </c>
      <c r="D140" s="265">
        <v>0</v>
      </c>
      <c r="E140" s="265">
        <v>0</v>
      </c>
      <c r="F140" s="265">
        <v>0</v>
      </c>
      <c r="G140" s="265">
        <v>7</v>
      </c>
      <c r="N140" s="265">
        <f t="shared" si="18"/>
        <v>1</v>
      </c>
      <c r="O140" s="265">
        <f t="shared" si="19"/>
        <v>0</v>
      </c>
      <c r="P140" s="265">
        <f t="shared" si="20"/>
        <v>0</v>
      </c>
      <c r="Q140" s="265">
        <f t="shared" si="21"/>
        <v>0</v>
      </c>
      <c r="R140" s="265">
        <f t="shared" si="22"/>
        <v>0</v>
      </c>
      <c r="S140" s="113">
        <f t="shared" si="23"/>
        <v>0</v>
      </c>
    </row>
    <row r="141" spans="3:19">
      <c r="C141" s="265">
        <v>1.5</v>
      </c>
      <c r="D141" s="265">
        <v>0</v>
      </c>
      <c r="E141" s="265">
        <v>0</v>
      </c>
      <c r="F141" s="265">
        <v>5</v>
      </c>
      <c r="G141" s="265">
        <v>6.5</v>
      </c>
      <c r="N141" s="265">
        <f t="shared" si="18"/>
        <v>0</v>
      </c>
      <c r="O141" s="265">
        <f t="shared" si="19"/>
        <v>0</v>
      </c>
      <c r="P141" s="265">
        <f t="shared" si="20"/>
        <v>0</v>
      </c>
      <c r="Q141" s="265">
        <f t="shared" si="21"/>
        <v>1</v>
      </c>
      <c r="R141" s="265">
        <f t="shared" si="22"/>
        <v>0</v>
      </c>
      <c r="S141" s="113">
        <f t="shared" si="23"/>
        <v>0</v>
      </c>
    </row>
    <row r="142" spans="3:19">
      <c r="C142" s="265">
        <v>0</v>
      </c>
      <c r="D142" s="265">
        <v>1</v>
      </c>
      <c r="E142" s="265">
        <v>0</v>
      </c>
      <c r="F142" s="265">
        <v>4</v>
      </c>
      <c r="G142" s="265">
        <v>5</v>
      </c>
      <c r="N142" s="265">
        <f t="shared" si="18"/>
        <v>0</v>
      </c>
      <c r="O142" s="265">
        <f t="shared" si="19"/>
        <v>0</v>
      </c>
      <c r="P142" s="265">
        <f t="shared" si="20"/>
        <v>0</v>
      </c>
      <c r="Q142" s="265">
        <f t="shared" si="21"/>
        <v>0</v>
      </c>
      <c r="R142" s="265">
        <f t="shared" si="22"/>
        <v>0</v>
      </c>
      <c r="S142" s="113">
        <f t="shared" si="23"/>
        <v>0</v>
      </c>
    </row>
    <row r="143" spans="3:19">
      <c r="C143" s="265">
        <v>0.5</v>
      </c>
      <c r="D143" s="265">
        <v>0</v>
      </c>
      <c r="E143" s="265">
        <v>2</v>
      </c>
      <c r="F143" s="265">
        <v>0</v>
      </c>
      <c r="G143" s="265">
        <v>2.5</v>
      </c>
      <c r="N143" s="265">
        <f t="shared" si="18"/>
        <v>0</v>
      </c>
      <c r="O143" s="265">
        <f t="shared" si="19"/>
        <v>0</v>
      </c>
      <c r="P143" s="265">
        <f t="shared" si="20"/>
        <v>0</v>
      </c>
      <c r="Q143" s="265">
        <f t="shared" si="21"/>
        <v>0</v>
      </c>
      <c r="R143" s="265">
        <f t="shared" si="22"/>
        <v>0</v>
      </c>
      <c r="S143" s="113">
        <f t="shared" si="23"/>
        <v>0</v>
      </c>
    </row>
    <row r="144" spans="3:19">
      <c r="C144" s="265">
        <v>0</v>
      </c>
      <c r="D144" s="265">
        <v>0</v>
      </c>
      <c r="E144" s="265">
        <v>2</v>
      </c>
      <c r="F144" s="265">
        <v>0</v>
      </c>
      <c r="G144" s="265">
        <v>2</v>
      </c>
      <c r="N144" s="265">
        <f t="shared" si="18"/>
        <v>0</v>
      </c>
      <c r="O144" s="265">
        <f t="shared" si="19"/>
        <v>0</v>
      </c>
      <c r="P144" s="265">
        <f t="shared" si="20"/>
        <v>0</v>
      </c>
      <c r="Q144" s="265">
        <f t="shared" si="21"/>
        <v>0</v>
      </c>
      <c r="R144" s="265">
        <f t="shared" si="22"/>
        <v>0</v>
      </c>
      <c r="S144" s="113">
        <f t="shared" si="23"/>
        <v>0</v>
      </c>
    </row>
    <row r="145" spans="3:19">
      <c r="C145" s="265">
        <v>0.25</v>
      </c>
      <c r="D145" s="265">
        <v>0</v>
      </c>
      <c r="E145" s="265">
        <v>0</v>
      </c>
      <c r="F145" s="265">
        <v>0</v>
      </c>
      <c r="G145" s="265">
        <v>0.25</v>
      </c>
      <c r="N145" s="265">
        <f t="shared" si="18"/>
        <v>0</v>
      </c>
      <c r="O145" s="265">
        <f t="shared" si="19"/>
        <v>0</v>
      </c>
      <c r="P145" s="265">
        <f t="shared" si="20"/>
        <v>0</v>
      </c>
      <c r="Q145" s="265">
        <f t="shared" si="21"/>
        <v>0</v>
      </c>
      <c r="R145" s="265">
        <f t="shared" si="22"/>
        <v>0</v>
      </c>
      <c r="S145" s="113">
        <f t="shared" si="23"/>
        <v>0</v>
      </c>
    </row>
    <row r="146" spans="3:19">
      <c r="C146" s="265">
        <v>0</v>
      </c>
      <c r="D146" s="265">
        <v>0</v>
      </c>
      <c r="E146" s="265">
        <v>0</v>
      </c>
      <c r="F146" s="265">
        <v>0</v>
      </c>
      <c r="G146" s="265">
        <v>0</v>
      </c>
      <c r="N146" s="265">
        <f t="shared" si="18"/>
        <v>0</v>
      </c>
      <c r="O146" s="265">
        <f t="shared" si="19"/>
        <v>0</v>
      </c>
      <c r="P146" s="265">
        <f t="shared" si="20"/>
        <v>0</v>
      </c>
      <c r="Q146" s="265">
        <f t="shared" si="21"/>
        <v>0</v>
      </c>
      <c r="R146" s="265">
        <f t="shared" si="22"/>
        <v>0</v>
      </c>
      <c r="S146" s="113">
        <f t="shared" si="23"/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137E8-316A-482B-8C8A-4E283C9B6B8E}">
  <dimension ref="A1:Z153"/>
  <sheetViews>
    <sheetView topLeftCell="A20" workbookViewId="0">
      <selection activeCell="T26" sqref="T26:U27"/>
    </sheetView>
  </sheetViews>
  <sheetFormatPr defaultRowHeight="15"/>
  <cols>
    <col min="1" max="1" width="9.85546875" style="31" bestFit="1" customWidth="1"/>
    <col min="2" max="2" width="17.7109375" style="31" bestFit="1" customWidth="1"/>
    <col min="3" max="3" width="4" style="31" bestFit="1" customWidth="1"/>
    <col min="4" max="4" width="3.5703125" style="31" bestFit="1" customWidth="1"/>
    <col min="5" max="6" width="4" style="31" bestFit="1" customWidth="1"/>
    <col min="7" max="7" width="5" style="31" bestFit="1" customWidth="1"/>
    <col min="8" max="8" width="7" style="31" bestFit="1" customWidth="1"/>
    <col min="9" max="9" width="8.28515625" style="31" bestFit="1" customWidth="1"/>
    <col min="10" max="16384" width="9.140625" style="31"/>
  </cols>
  <sheetData>
    <row r="1" spans="1:26">
      <c r="A1" s="31" t="s">
        <v>47</v>
      </c>
    </row>
    <row r="2" spans="1:26">
      <c r="A2" s="31" t="s">
        <v>38</v>
      </c>
    </row>
    <row r="3" spans="1:26" ht="15.75" thickBot="1">
      <c r="B3" s="31" t="s">
        <v>39</v>
      </c>
      <c r="C3" s="31" t="s">
        <v>40</v>
      </c>
      <c r="D3" s="31" t="s">
        <v>41</v>
      </c>
      <c r="E3" s="31" t="s">
        <v>42</v>
      </c>
      <c r="F3" s="31" t="s">
        <v>43</v>
      </c>
      <c r="G3" s="31" t="s">
        <v>44</v>
      </c>
      <c r="H3" s="31" t="s">
        <v>45</v>
      </c>
      <c r="I3" s="31" t="s">
        <v>46</v>
      </c>
      <c r="U3" s="31" t="s">
        <v>998</v>
      </c>
      <c r="W3" s="31" t="s">
        <v>40</v>
      </c>
      <c r="X3" s="31" t="s">
        <v>41</v>
      </c>
      <c r="Y3" s="31" t="s">
        <v>42</v>
      </c>
      <c r="Z3" s="31" t="s">
        <v>43</v>
      </c>
    </row>
    <row r="4" spans="1:26" ht="30.75" thickBot="1">
      <c r="B4" s="22" t="s">
        <v>2</v>
      </c>
      <c r="C4" s="22">
        <v>8</v>
      </c>
      <c r="D4" s="22">
        <v>8</v>
      </c>
      <c r="E4" s="22">
        <v>10</v>
      </c>
      <c r="F4" s="22">
        <v>10</v>
      </c>
      <c r="G4" s="23">
        <v>36</v>
      </c>
      <c r="H4" s="22">
        <v>147.43</v>
      </c>
      <c r="I4" s="22" t="s">
        <v>48</v>
      </c>
      <c r="N4">
        <f t="shared" ref="N4:Q4" si="0">IF(C4&gt;=5,1,0)</f>
        <v>1</v>
      </c>
      <c r="O4">
        <f t="shared" si="0"/>
        <v>1</v>
      </c>
      <c r="P4">
        <f t="shared" si="0"/>
        <v>1</v>
      </c>
      <c r="Q4">
        <f t="shared" si="0"/>
        <v>1</v>
      </c>
      <c r="R4">
        <f t="shared" ref="R4" si="1">IF(G4&gt;=14,1,0)</f>
        <v>1</v>
      </c>
      <c r="S4" s="113">
        <f t="shared" ref="S4" si="2">IF((N4+O4+P4+Q4+R4)&gt;=3,1,0)</f>
        <v>1</v>
      </c>
      <c r="U4" s="31" t="s">
        <v>996</v>
      </c>
      <c r="W4" s="31">
        <f>AVERAGE(C4:C153)/10</f>
        <v>0.41799999999999998</v>
      </c>
      <c r="X4" s="31">
        <f t="shared" ref="X4:Z4" si="3">AVERAGE(D4:D153)/10</f>
        <v>0.60066666666666668</v>
      </c>
      <c r="Y4" s="31">
        <f t="shared" si="3"/>
        <v>0.51433333333333331</v>
      </c>
      <c r="Z4" s="31">
        <f t="shared" si="3"/>
        <v>0.38900000000000001</v>
      </c>
    </row>
    <row r="5" spans="1:26" ht="30.75" thickBot="1">
      <c r="B5" s="25" t="s">
        <v>49</v>
      </c>
      <c r="C5" s="25">
        <v>7</v>
      </c>
      <c r="D5" s="25">
        <v>9</v>
      </c>
      <c r="E5" s="25">
        <v>10</v>
      </c>
      <c r="F5" s="25">
        <v>8</v>
      </c>
      <c r="G5" s="26">
        <v>34</v>
      </c>
      <c r="H5" s="25">
        <v>135.05000000000001</v>
      </c>
      <c r="I5" s="25" t="s">
        <v>48</v>
      </c>
      <c r="N5">
        <f t="shared" ref="N5:N66" si="4">IF(C5&gt;=5,1,0)</f>
        <v>1</v>
      </c>
      <c r="O5">
        <f t="shared" ref="O5:O66" si="5">IF(D5&gt;=5,1,0)</f>
        <v>1</v>
      </c>
      <c r="P5">
        <f t="shared" ref="P5:P66" si="6">IF(E5&gt;=5,1,0)</f>
        <v>1</v>
      </c>
      <c r="Q5">
        <f t="shared" ref="Q5:Q66" si="7">IF(F5&gt;=5,1,0)</f>
        <v>1</v>
      </c>
      <c r="R5">
        <f t="shared" ref="R5:R66" si="8">IF(G5&gt;=14,1,0)</f>
        <v>1</v>
      </c>
      <c r="S5" s="113">
        <f t="shared" ref="S5:S66" si="9">IF((N5+O5+P5+Q5+R5)&gt;=3,1,0)</f>
        <v>1</v>
      </c>
      <c r="U5" s="31" t="s">
        <v>997</v>
      </c>
      <c r="W5" s="31">
        <f>AVERAGE(N4:N153)</f>
        <v>0.51333333333333331</v>
      </c>
      <c r="X5" s="31">
        <f t="shared" ref="X5:Z5" si="10">AVERAGE(O4:O153)</f>
        <v>0.68666666666666665</v>
      </c>
      <c r="Y5" s="31">
        <f t="shared" si="10"/>
        <v>0.6</v>
      </c>
      <c r="Z5" s="31">
        <f t="shared" si="10"/>
        <v>0.42666666666666669</v>
      </c>
    </row>
    <row r="6" spans="1:26" ht="30.75" thickBot="1">
      <c r="B6" s="22" t="s">
        <v>50</v>
      </c>
      <c r="C6" s="22">
        <v>10</v>
      </c>
      <c r="D6" s="22">
        <v>5</v>
      </c>
      <c r="E6" s="22">
        <v>10</v>
      </c>
      <c r="F6" s="22">
        <v>7</v>
      </c>
      <c r="G6" s="23">
        <v>32</v>
      </c>
      <c r="H6" s="22">
        <v>132</v>
      </c>
      <c r="I6" s="22" t="s">
        <v>48</v>
      </c>
      <c r="N6">
        <f t="shared" si="4"/>
        <v>1</v>
      </c>
      <c r="O6">
        <f t="shared" si="5"/>
        <v>1</v>
      </c>
      <c r="P6">
        <f t="shared" si="6"/>
        <v>1</v>
      </c>
      <c r="Q6">
        <f t="shared" si="7"/>
        <v>1</v>
      </c>
      <c r="R6">
        <f t="shared" si="8"/>
        <v>1</v>
      </c>
      <c r="S6" s="113">
        <f t="shared" si="9"/>
        <v>1</v>
      </c>
    </row>
    <row r="7" spans="1:26" ht="30.75" thickBot="1">
      <c r="B7" s="25" t="s">
        <v>51</v>
      </c>
      <c r="C7" s="25">
        <v>8</v>
      </c>
      <c r="D7" s="25">
        <v>8</v>
      </c>
      <c r="E7" s="25">
        <v>6</v>
      </c>
      <c r="F7" s="25">
        <v>9</v>
      </c>
      <c r="G7" s="26">
        <v>31</v>
      </c>
      <c r="H7" s="25">
        <v>130.52000000000001</v>
      </c>
      <c r="I7" s="25" t="s">
        <v>48</v>
      </c>
      <c r="N7">
        <f t="shared" si="4"/>
        <v>1</v>
      </c>
      <c r="O7">
        <f t="shared" si="5"/>
        <v>1</v>
      </c>
      <c r="P7">
        <f t="shared" si="6"/>
        <v>1</v>
      </c>
      <c r="Q7">
        <f t="shared" si="7"/>
        <v>1</v>
      </c>
      <c r="R7">
        <f t="shared" si="8"/>
        <v>1</v>
      </c>
      <c r="S7" s="113">
        <f t="shared" si="9"/>
        <v>1</v>
      </c>
      <c r="U7" s="286" t="s">
        <v>40</v>
      </c>
      <c r="V7" s="31" t="s">
        <v>1080</v>
      </c>
      <c r="W7" s="31" t="s">
        <v>1081</v>
      </c>
    </row>
    <row r="8" spans="1:26" ht="30.75" thickBot="1">
      <c r="B8" s="22" t="s">
        <v>52</v>
      </c>
      <c r="C8" s="22">
        <v>8</v>
      </c>
      <c r="D8" s="22">
        <v>8</v>
      </c>
      <c r="E8" s="22">
        <v>9</v>
      </c>
      <c r="F8" s="22">
        <v>4</v>
      </c>
      <c r="G8" s="23">
        <v>29</v>
      </c>
      <c r="H8" s="22">
        <v>112.81</v>
      </c>
      <c r="I8" s="22" t="s">
        <v>48</v>
      </c>
      <c r="N8">
        <f t="shared" si="4"/>
        <v>1</v>
      </c>
      <c r="O8">
        <f t="shared" si="5"/>
        <v>1</v>
      </c>
      <c r="P8">
        <f t="shared" si="6"/>
        <v>1</v>
      </c>
      <c r="Q8">
        <f t="shared" si="7"/>
        <v>0</v>
      </c>
      <c r="R8">
        <f t="shared" si="8"/>
        <v>1</v>
      </c>
      <c r="S8" s="113">
        <f t="shared" si="9"/>
        <v>1</v>
      </c>
      <c r="U8" s="31" t="s">
        <v>1078</v>
      </c>
      <c r="V8" s="31">
        <f>COUNTIFS(N4:N153,"=1",S4:S153,"=1")</f>
        <v>73</v>
      </c>
      <c r="W8" s="31">
        <f>COUNTIFS(N4:N153,"=0",S4:S153,"=1")</f>
        <v>30</v>
      </c>
      <c r="Y8" s="31">
        <f>COS(RADIANS(180*(SQRT(W8*V9)/(SQRT(W8*V9)+SQRT(V8*W9)))))</f>
        <v>0.87088704800763728</v>
      </c>
    </row>
    <row r="9" spans="1:26" ht="30.75" thickBot="1">
      <c r="B9" s="25" t="s">
        <v>31</v>
      </c>
      <c r="C9" s="25">
        <v>8</v>
      </c>
      <c r="D9" s="25">
        <v>6</v>
      </c>
      <c r="E9" s="25">
        <v>9</v>
      </c>
      <c r="F9" s="25">
        <v>5</v>
      </c>
      <c r="G9" s="26">
        <v>28</v>
      </c>
      <c r="H9" s="25">
        <v>111.71</v>
      </c>
      <c r="I9" s="25" t="s">
        <v>48</v>
      </c>
      <c r="N9">
        <f t="shared" si="4"/>
        <v>1</v>
      </c>
      <c r="O9">
        <f t="shared" si="5"/>
        <v>1</v>
      </c>
      <c r="P9">
        <f t="shared" si="6"/>
        <v>1</v>
      </c>
      <c r="Q9">
        <f t="shared" si="7"/>
        <v>1</v>
      </c>
      <c r="R9">
        <f t="shared" si="8"/>
        <v>1</v>
      </c>
      <c r="S9" s="113">
        <f t="shared" si="9"/>
        <v>1</v>
      </c>
      <c r="U9" s="31" t="s">
        <v>1079</v>
      </c>
      <c r="V9" s="31">
        <f>COUNTIFS(N4:N153,"=1",S4:S153,"=0")</f>
        <v>4</v>
      </c>
      <c r="W9" s="31">
        <f>COUNTIFS(N4:N153,"=0",S4:S153,"=0")</f>
        <v>43</v>
      </c>
    </row>
    <row r="10" spans="1:26" ht="30.75" thickBot="1">
      <c r="B10" s="22" t="s">
        <v>53</v>
      </c>
      <c r="C10" s="22">
        <v>7</v>
      </c>
      <c r="D10" s="22">
        <v>7</v>
      </c>
      <c r="E10" s="22">
        <v>7</v>
      </c>
      <c r="F10" s="22">
        <v>5</v>
      </c>
      <c r="G10" s="23">
        <v>26</v>
      </c>
      <c r="H10" s="22">
        <v>104.1</v>
      </c>
      <c r="I10" s="22" t="s">
        <v>48</v>
      </c>
      <c r="N10">
        <f t="shared" si="4"/>
        <v>1</v>
      </c>
      <c r="O10">
        <f t="shared" si="5"/>
        <v>1</v>
      </c>
      <c r="P10">
        <f t="shared" si="6"/>
        <v>1</v>
      </c>
      <c r="Q10">
        <f t="shared" si="7"/>
        <v>1</v>
      </c>
      <c r="R10">
        <f t="shared" si="8"/>
        <v>1</v>
      </c>
      <c r="S10" s="113">
        <f t="shared" si="9"/>
        <v>1</v>
      </c>
    </row>
    <row r="11" spans="1:26" ht="30.75" thickBot="1">
      <c r="B11" s="25" t="s">
        <v>24</v>
      </c>
      <c r="C11" s="25">
        <v>9</v>
      </c>
      <c r="D11" s="25">
        <v>2</v>
      </c>
      <c r="E11" s="25">
        <v>6</v>
      </c>
      <c r="F11" s="25">
        <v>8</v>
      </c>
      <c r="G11" s="26">
        <v>25</v>
      </c>
      <c r="H11" s="25">
        <v>111.1</v>
      </c>
      <c r="I11" s="25" t="s">
        <v>48</v>
      </c>
      <c r="N11">
        <f t="shared" si="4"/>
        <v>1</v>
      </c>
      <c r="O11">
        <f t="shared" si="5"/>
        <v>0</v>
      </c>
      <c r="P11">
        <f t="shared" si="6"/>
        <v>1</v>
      </c>
      <c r="Q11">
        <f t="shared" si="7"/>
        <v>1</v>
      </c>
      <c r="R11">
        <f t="shared" si="8"/>
        <v>1</v>
      </c>
      <c r="S11" s="113">
        <f t="shared" si="9"/>
        <v>1</v>
      </c>
      <c r="U11" s="286" t="s">
        <v>41</v>
      </c>
      <c r="V11" s="31" t="s">
        <v>1080</v>
      </c>
      <c r="W11" s="31" t="s">
        <v>1081</v>
      </c>
    </row>
    <row r="12" spans="1:26" ht="30.75" thickBot="1">
      <c r="B12" s="22" t="s">
        <v>24</v>
      </c>
      <c r="C12" s="22">
        <v>6</v>
      </c>
      <c r="D12" s="22">
        <v>9</v>
      </c>
      <c r="E12" s="22">
        <v>5</v>
      </c>
      <c r="F12" s="22">
        <v>5</v>
      </c>
      <c r="G12" s="23">
        <v>25</v>
      </c>
      <c r="H12" s="22">
        <v>99.67</v>
      </c>
      <c r="I12" s="22" t="s">
        <v>48</v>
      </c>
      <c r="N12">
        <f t="shared" si="4"/>
        <v>1</v>
      </c>
      <c r="O12">
        <f t="shared" si="5"/>
        <v>1</v>
      </c>
      <c r="P12">
        <f t="shared" si="6"/>
        <v>1</v>
      </c>
      <c r="Q12">
        <f t="shared" si="7"/>
        <v>1</v>
      </c>
      <c r="R12">
        <f t="shared" si="8"/>
        <v>1</v>
      </c>
      <c r="S12" s="113">
        <f t="shared" si="9"/>
        <v>1</v>
      </c>
      <c r="U12" s="31" t="s">
        <v>1078</v>
      </c>
      <c r="V12" s="31">
        <f>COUNTIFS(O4:O153,"=1",S4:S153,"=1")</f>
        <v>89</v>
      </c>
      <c r="W12" s="31">
        <f>COUNTIFS(O4:O153,"=0",S4:S153,"=1")</f>
        <v>14</v>
      </c>
      <c r="Y12" s="31">
        <f>COS(RADIANS(180*(SQRT(W12*V13)/(SQRT(W12*V13)+SQRT(V12*W13)))))</f>
        <v>0.79912528431863428</v>
      </c>
    </row>
    <row r="13" spans="1:26" ht="30.75" thickBot="1">
      <c r="B13" s="25" t="s">
        <v>9</v>
      </c>
      <c r="C13" s="25">
        <v>1</v>
      </c>
      <c r="D13" s="25">
        <v>10</v>
      </c>
      <c r="E13" s="25">
        <v>10</v>
      </c>
      <c r="F13" s="25">
        <v>3</v>
      </c>
      <c r="G13" s="26">
        <v>24</v>
      </c>
      <c r="H13" s="25">
        <v>81.81</v>
      </c>
      <c r="I13" s="25" t="s">
        <v>48</v>
      </c>
      <c r="N13">
        <f t="shared" si="4"/>
        <v>0</v>
      </c>
      <c r="O13">
        <f t="shared" si="5"/>
        <v>1</v>
      </c>
      <c r="P13">
        <f t="shared" si="6"/>
        <v>1</v>
      </c>
      <c r="Q13">
        <f t="shared" si="7"/>
        <v>0</v>
      </c>
      <c r="R13">
        <f t="shared" si="8"/>
        <v>1</v>
      </c>
      <c r="S13" s="113">
        <f t="shared" si="9"/>
        <v>1</v>
      </c>
      <c r="U13" s="31" t="s">
        <v>1079</v>
      </c>
      <c r="V13" s="31">
        <f>COUNTIFS(O4:O153,"=1",S4:S153,"=0")</f>
        <v>14</v>
      </c>
      <c r="W13" s="31">
        <f>COUNTIFS(O4:O153,"=0",S4:S153,"=0")</f>
        <v>33</v>
      </c>
    </row>
    <row r="14" spans="1:26" ht="30.75" thickBot="1">
      <c r="B14" s="22" t="s">
        <v>54</v>
      </c>
      <c r="C14" s="22">
        <v>6</v>
      </c>
      <c r="D14" s="22">
        <v>5</v>
      </c>
      <c r="E14" s="22">
        <v>5</v>
      </c>
      <c r="F14" s="22">
        <v>7</v>
      </c>
      <c r="G14" s="23">
        <v>23</v>
      </c>
      <c r="H14" s="22">
        <v>97.48</v>
      </c>
      <c r="I14" s="22" t="s">
        <v>48</v>
      </c>
      <c r="N14">
        <f t="shared" si="4"/>
        <v>1</v>
      </c>
      <c r="O14">
        <f t="shared" si="5"/>
        <v>1</v>
      </c>
      <c r="P14">
        <f t="shared" si="6"/>
        <v>1</v>
      </c>
      <c r="Q14">
        <f t="shared" si="7"/>
        <v>1</v>
      </c>
      <c r="R14">
        <f t="shared" si="8"/>
        <v>1</v>
      </c>
      <c r="S14" s="113">
        <f t="shared" si="9"/>
        <v>1</v>
      </c>
    </row>
    <row r="15" spans="1:26" ht="30.75" thickBot="1">
      <c r="B15" s="25" t="s">
        <v>55</v>
      </c>
      <c r="C15" s="25">
        <v>6</v>
      </c>
      <c r="D15" s="25">
        <v>9</v>
      </c>
      <c r="E15" s="25">
        <v>5</v>
      </c>
      <c r="F15" s="25">
        <v>2</v>
      </c>
      <c r="G15" s="26">
        <v>22</v>
      </c>
      <c r="H15" s="25">
        <v>83.81</v>
      </c>
      <c r="I15" s="25" t="s">
        <v>48</v>
      </c>
      <c r="N15">
        <f t="shared" si="4"/>
        <v>1</v>
      </c>
      <c r="O15">
        <f t="shared" si="5"/>
        <v>1</v>
      </c>
      <c r="P15">
        <f t="shared" si="6"/>
        <v>1</v>
      </c>
      <c r="Q15">
        <f t="shared" si="7"/>
        <v>0</v>
      </c>
      <c r="R15">
        <f t="shared" si="8"/>
        <v>1</v>
      </c>
      <c r="S15" s="113">
        <f t="shared" si="9"/>
        <v>1</v>
      </c>
      <c r="U15" s="286" t="s">
        <v>42</v>
      </c>
      <c r="V15" s="31" t="s">
        <v>1080</v>
      </c>
      <c r="W15" s="31" t="s">
        <v>1081</v>
      </c>
    </row>
    <row r="16" spans="1:26" ht="30.75" thickBot="1">
      <c r="B16" s="22" t="s">
        <v>31</v>
      </c>
      <c r="C16" s="22">
        <v>3</v>
      </c>
      <c r="D16" s="22">
        <v>5</v>
      </c>
      <c r="E16" s="22">
        <v>8</v>
      </c>
      <c r="F16" s="22">
        <v>4</v>
      </c>
      <c r="G16" s="23">
        <v>20</v>
      </c>
      <c r="H16" s="22">
        <v>75.33</v>
      </c>
      <c r="I16" s="22" t="s">
        <v>56</v>
      </c>
      <c r="N16">
        <f t="shared" si="4"/>
        <v>0</v>
      </c>
      <c r="O16">
        <f t="shared" si="5"/>
        <v>1</v>
      </c>
      <c r="P16">
        <f t="shared" si="6"/>
        <v>1</v>
      </c>
      <c r="Q16">
        <f t="shared" si="7"/>
        <v>0</v>
      </c>
      <c r="R16">
        <f t="shared" si="8"/>
        <v>1</v>
      </c>
      <c r="S16" s="113">
        <f t="shared" si="9"/>
        <v>1</v>
      </c>
      <c r="U16" s="31" t="s">
        <v>1078</v>
      </c>
      <c r="V16" s="31">
        <f>COUNTIFS(P4:P153,"=1",S4:S153,"=1")</f>
        <v>76</v>
      </c>
      <c r="W16" s="31">
        <f>COUNTIFS(P4:P153,"=0",S4:S153,"=1")</f>
        <v>27</v>
      </c>
      <c r="Y16" s="31">
        <f>COS(RADIANS(180*(SQRT(W16*V17)/(SQRT(W16*V17)+SQRT(V16*W17)))))</f>
        <v>0.63825863311996511</v>
      </c>
    </row>
    <row r="17" spans="1:25" ht="30.75" thickBot="1">
      <c r="B17" s="25" t="s">
        <v>57</v>
      </c>
      <c r="C17" s="25">
        <v>2</v>
      </c>
      <c r="D17" s="25">
        <v>8</v>
      </c>
      <c r="E17" s="25">
        <v>8</v>
      </c>
      <c r="F17" s="25">
        <v>2</v>
      </c>
      <c r="G17" s="26">
        <v>20</v>
      </c>
      <c r="H17" s="25">
        <v>69.33</v>
      </c>
      <c r="I17" s="25" t="s">
        <v>56</v>
      </c>
      <c r="N17">
        <f t="shared" si="4"/>
        <v>0</v>
      </c>
      <c r="O17">
        <f t="shared" si="5"/>
        <v>1</v>
      </c>
      <c r="P17">
        <f t="shared" si="6"/>
        <v>1</v>
      </c>
      <c r="Q17">
        <f t="shared" si="7"/>
        <v>0</v>
      </c>
      <c r="R17">
        <f t="shared" si="8"/>
        <v>1</v>
      </c>
      <c r="S17" s="113">
        <f t="shared" si="9"/>
        <v>1</v>
      </c>
      <c r="U17" s="31" t="s">
        <v>1079</v>
      </c>
      <c r="V17" s="31">
        <f>COUNTIFS(P4:P153,"=1",S4:S153,"=0")</f>
        <v>14</v>
      </c>
      <c r="W17" s="31">
        <f>COUNTIFS(P4:P153,"=0",S4:S153,"=0")</f>
        <v>33</v>
      </c>
    </row>
    <row r="18" spans="1:25" ht="30.75" thickBot="1">
      <c r="B18" s="22" t="s">
        <v>11</v>
      </c>
      <c r="C18" s="22">
        <v>6</v>
      </c>
      <c r="D18" s="22">
        <v>8</v>
      </c>
      <c r="E18" s="22">
        <v>0</v>
      </c>
      <c r="F18" s="22">
        <v>5</v>
      </c>
      <c r="G18" s="23">
        <v>19</v>
      </c>
      <c r="H18" s="22">
        <v>81.95</v>
      </c>
      <c r="I18" s="22" t="s">
        <v>56</v>
      </c>
      <c r="N18">
        <f t="shared" si="4"/>
        <v>1</v>
      </c>
      <c r="O18">
        <f t="shared" si="5"/>
        <v>1</v>
      </c>
      <c r="P18">
        <f t="shared" si="6"/>
        <v>0</v>
      </c>
      <c r="Q18">
        <f t="shared" si="7"/>
        <v>1</v>
      </c>
      <c r="R18">
        <f t="shared" si="8"/>
        <v>1</v>
      </c>
      <c r="S18" s="113">
        <f t="shared" si="9"/>
        <v>1</v>
      </c>
    </row>
    <row r="19" spans="1:25" ht="30.75" thickBot="1">
      <c r="B19" s="25" t="s">
        <v>9</v>
      </c>
      <c r="C19" s="25">
        <v>1</v>
      </c>
      <c r="D19" s="25">
        <v>6</v>
      </c>
      <c r="E19" s="25">
        <v>5</v>
      </c>
      <c r="F19" s="25">
        <v>7</v>
      </c>
      <c r="G19" s="26">
        <v>19</v>
      </c>
      <c r="H19" s="25">
        <v>75.67</v>
      </c>
      <c r="I19" s="25" t="s">
        <v>56</v>
      </c>
      <c r="N19">
        <f t="shared" si="4"/>
        <v>0</v>
      </c>
      <c r="O19">
        <f t="shared" si="5"/>
        <v>1</v>
      </c>
      <c r="P19">
        <f t="shared" si="6"/>
        <v>1</v>
      </c>
      <c r="Q19">
        <f t="shared" si="7"/>
        <v>1</v>
      </c>
      <c r="R19">
        <f t="shared" si="8"/>
        <v>1</v>
      </c>
      <c r="S19" s="113">
        <f t="shared" si="9"/>
        <v>1</v>
      </c>
      <c r="U19" s="286" t="s">
        <v>43</v>
      </c>
      <c r="V19" s="31" t="s">
        <v>1080</v>
      </c>
      <c r="W19" s="31" t="s">
        <v>1081</v>
      </c>
    </row>
    <row r="20" spans="1:25" ht="30.75" thickBot="1">
      <c r="B20" s="22" t="s">
        <v>58</v>
      </c>
      <c r="C20" s="22">
        <v>2</v>
      </c>
      <c r="D20" s="22">
        <v>7</v>
      </c>
      <c r="E20" s="22">
        <v>10</v>
      </c>
      <c r="F20" s="22">
        <v>0</v>
      </c>
      <c r="G20" s="23">
        <v>19</v>
      </c>
      <c r="H20" s="22">
        <v>61.38</v>
      </c>
      <c r="I20" s="22" t="s">
        <v>56</v>
      </c>
      <c r="N20">
        <f t="shared" si="4"/>
        <v>0</v>
      </c>
      <c r="O20">
        <f t="shared" si="5"/>
        <v>1</v>
      </c>
      <c r="P20">
        <f t="shared" si="6"/>
        <v>1</v>
      </c>
      <c r="Q20">
        <f t="shared" si="7"/>
        <v>0</v>
      </c>
      <c r="R20">
        <f t="shared" si="8"/>
        <v>1</v>
      </c>
      <c r="S20" s="113">
        <f t="shared" si="9"/>
        <v>1</v>
      </c>
      <c r="U20" s="31" t="s">
        <v>1078</v>
      </c>
      <c r="V20" s="31">
        <f>COUNTIFS(Q4:Q153,"=1",S4:S153,"=1")</f>
        <v>63</v>
      </c>
      <c r="W20" s="31">
        <f>COUNTIFS(Q4:Q153,"=0",S4:S153,"=1")</f>
        <v>40</v>
      </c>
      <c r="Y20" s="31">
        <f>COS(RADIANS(180*(SQRT(W20*V21)/(SQRT(W20*V21)+SQRT(V20*W21)))))</f>
        <v>0.94594988011655001</v>
      </c>
    </row>
    <row r="21" spans="1:25" ht="30.75" thickBot="1">
      <c r="B21" s="25" t="s">
        <v>14</v>
      </c>
      <c r="C21" s="25">
        <v>3</v>
      </c>
      <c r="D21" s="25">
        <v>9</v>
      </c>
      <c r="E21" s="25">
        <v>5</v>
      </c>
      <c r="F21" s="25">
        <v>1</v>
      </c>
      <c r="G21" s="26">
        <v>18</v>
      </c>
      <c r="H21" s="25">
        <v>63.52</v>
      </c>
      <c r="I21" s="25" t="s">
        <v>56</v>
      </c>
      <c r="N21">
        <f t="shared" si="4"/>
        <v>0</v>
      </c>
      <c r="O21">
        <f t="shared" si="5"/>
        <v>1</v>
      </c>
      <c r="P21">
        <f t="shared" si="6"/>
        <v>1</v>
      </c>
      <c r="Q21">
        <f t="shared" si="7"/>
        <v>0</v>
      </c>
      <c r="R21">
        <f t="shared" si="8"/>
        <v>1</v>
      </c>
      <c r="S21" s="113">
        <f t="shared" si="9"/>
        <v>1</v>
      </c>
      <c r="U21" s="31" t="s">
        <v>1079</v>
      </c>
      <c r="V21" s="31">
        <f>COUNTIFS(Q4:Q153,"=1",S4:S153,"=0")</f>
        <v>1</v>
      </c>
      <c r="W21" s="31">
        <f>COUNTIFS(Q4:Q153,"=0",S4:S153,"=0")</f>
        <v>46</v>
      </c>
    </row>
    <row r="22" spans="1:25" ht="30.75" thickBot="1">
      <c r="B22" s="22" t="s">
        <v>31</v>
      </c>
      <c r="C22" s="22">
        <v>2</v>
      </c>
      <c r="D22" s="22">
        <v>7</v>
      </c>
      <c r="E22" s="22">
        <v>9</v>
      </c>
      <c r="F22" s="22">
        <v>0</v>
      </c>
      <c r="G22" s="23">
        <v>18</v>
      </c>
      <c r="H22" s="22">
        <v>58.48</v>
      </c>
      <c r="I22" s="22" t="s">
        <v>56</v>
      </c>
      <c r="N22">
        <f t="shared" si="4"/>
        <v>0</v>
      </c>
      <c r="O22">
        <f t="shared" si="5"/>
        <v>1</v>
      </c>
      <c r="P22">
        <f t="shared" si="6"/>
        <v>1</v>
      </c>
      <c r="Q22">
        <f t="shared" si="7"/>
        <v>0</v>
      </c>
      <c r="R22">
        <f t="shared" si="8"/>
        <v>1</v>
      </c>
      <c r="S22" s="113">
        <f t="shared" si="9"/>
        <v>1</v>
      </c>
    </row>
    <row r="23" spans="1:25" ht="30.75" thickBot="1">
      <c r="B23" s="25" t="s">
        <v>22</v>
      </c>
      <c r="C23" s="25">
        <v>1</v>
      </c>
      <c r="D23" s="25">
        <v>1</v>
      </c>
      <c r="E23" s="25">
        <v>5</v>
      </c>
      <c r="F23" s="25">
        <v>7</v>
      </c>
      <c r="G23" s="26">
        <v>14</v>
      </c>
      <c r="H23" s="25">
        <v>59.71</v>
      </c>
      <c r="I23" s="25" t="s">
        <v>56</v>
      </c>
      <c r="N23">
        <f t="shared" si="4"/>
        <v>0</v>
      </c>
      <c r="O23">
        <f t="shared" si="5"/>
        <v>0</v>
      </c>
      <c r="P23">
        <f t="shared" si="6"/>
        <v>1</v>
      </c>
      <c r="Q23">
        <f t="shared" si="7"/>
        <v>1</v>
      </c>
      <c r="R23">
        <f t="shared" si="8"/>
        <v>1</v>
      </c>
      <c r="S23" s="113">
        <f t="shared" si="9"/>
        <v>1</v>
      </c>
      <c r="U23" s="31" t="s">
        <v>1086</v>
      </c>
    </row>
    <row r="24" spans="1:25" ht="30.75" thickBot="1">
      <c r="B24" s="22" t="s">
        <v>55</v>
      </c>
      <c r="C24" s="22">
        <v>1</v>
      </c>
      <c r="D24" s="22">
        <v>6</v>
      </c>
      <c r="E24" s="22">
        <v>7</v>
      </c>
      <c r="F24" s="22">
        <v>0</v>
      </c>
      <c r="G24" s="23">
        <v>14</v>
      </c>
      <c r="H24" s="22">
        <v>44.48</v>
      </c>
      <c r="I24" s="22" t="s">
        <v>56</v>
      </c>
      <c r="N24">
        <f t="shared" si="4"/>
        <v>0</v>
      </c>
      <c r="O24">
        <f t="shared" si="5"/>
        <v>1</v>
      </c>
      <c r="P24">
        <f t="shared" si="6"/>
        <v>1</v>
      </c>
      <c r="Q24">
        <f t="shared" si="7"/>
        <v>0</v>
      </c>
      <c r="R24">
        <f t="shared" si="8"/>
        <v>1</v>
      </c>
      <c r="S24" s="113">
        <f t="shared" si="9"/>
        <v>1</v>
      </c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 ht="15.75" thickBot="1">
      <c r="A25" s="31" t="s">
        <v>172</v>
      </c>
      <c r="B25" s="28" t="s">
        <v>243</v>
      </c>
      <c r="C25" s="28">
        <v>7</v>
      </c>
      <c r="D25" s="28">
        <v>10</v>
      </c>
      <c r="E25" s="28">
        <v>10</v>
      </c>
      <c r="F25" s="28">
        <v>10</v>
      </c>
      <c r="G25" s="29">
        <v>37</v>
      </c>
      <c r="H25" s="30">
        <v>152</v>
      </c>
      <c r="N25">
        <f t="shared" si="4"/>
        <v>1</v>
      </c>
      <c r="O25">
        <f t="shared" si="5"/>
        <v>1</v>
      </c>
      <c r="P25">
        <f t="shared" si="6"/>
        <v>1</v>
      </c>
      <c r="Q25">
        <f t="shared" si="7"/>
        <v>1</v>
      </c>
      <c r="R25">
        <f t="shared" si="8"/>
        <v>1</v>
      </c>
      <c r="S25" s="113">
        <f t="shared" si="9"/>
        <v>1</v>
      </c>
      <c r="U25" s="31">
        <f>COUNTIF(C:C,"=0")/150</f>
        <v>0.26666666666666666</v>
      </c>
      <c r="V25" s="31">
        <f t="shared" ref="V25:X25" si="11">COUNTIF(D:D,"=0")/150</f>
        <v>3.3333333333333333E-2</v>
      </c>
      <c r="W25" s="31">
        <f t="shared" si="11"/>
        <v>0.1</v>
      </c>
      <c r="X25" s="31">
        <f t="shared" si="11"/>
        <v>0.30666666666666664</v>
      </c>
    </row>
    <row r="26" spans="1:25" ht="15.75" thickBot="1">
      <c r="B26" s="12" t="s">
        <v>244</v>
      </c>
      <c r="C26" s="12">
        <v>7</v>
      </c>
      <c r="D26" s="12">
        <v>10</v>
      </c>
      <c r="E26" s="12">
        <v>10</v>
      </c>
      <c r="F26" s="12">
        <v>10</v>
      </c>
      <c r="G26" s="13">
        <v>37</v>
      </c>
      <c r="H26" s="14">
        <v>152</v>
      </c>
      <c r="N26">
        <f t="shared" si="4"/>
        <v>1</v>
      </c>
      <c r="O26">
        <f t="shared" si="5"/>
        <v>1</v>
      </c>
      <c r="P26">
        <f t="shared" si="6"/>
        <v>1</v>
      </c>
      <c r="Q26">
        <f t="shared" si="7"/>
        <v>1</v>
      </c>
      <c r="R26">
        <f t="shared" si="8"/>
        <v>1</v>
      </c>
      <c r="S26" s="113">
        <f t="shared" si="9"/>
        <v>1</v>
      </c>
      <c r="T26" s="31" t="s">
        <v>1094</v>
      </c>
    </row>
    <row r="27" spans="1:25" ht="15.75" thickBot="1">
      <c r="B27" s="12" t="s">
        <v>245</v>
      </c>
      <c r="C27" s="12">
        <v>10</v>
      </c>
      <c r="D27" s="12">
        <v>10</v>
      </c>
      <c r="E27" s="12">
        <v>5</v>
      </c>
      <c r="F27" s="12">
        <v>10</v>
      </c>
      <c r="G27" s="13">
        <v>35</v>
      </c>
      <c r="H27" s="14">
        <v>152.38</v>
      </c>
      <c r="N27">
        <f t="shared" si="4"/>
        <v>1</v>
      </c>
      <c r="O27">
        <f t="shared" si="5"/>
        <v>1</v>
      </c>
      <c r="P27">
        <f t="shared" si="6"/>
        <v>1</v>
      </c>
      <c r="Q27">
        <f t="shared" si="7"/>
        <v>1</v>
      </c>
      <c r="R27">
        <f t="shared" si="8"/>
        <v>1</v>
      </c>
      <c r="S27" s="113">
        <f t="shared" si="9"/>
        <v>1</v>
      </c>
      <c r="U27" s="31">
        <f>0.75*(1-((DEVSQ(C:C)+DEVSQ(D:D)+DEVSQ(E:E)+DEVSQ(F:F))/DEVSQ(G:G)))</f>
        <v>0.37801796034422869</v>
      </c>
    </row>
    <row r="28" spans="1:25" ht="15.75" thickBot="1">
      <c r="B28" s="12" t="s">
        <v>246</v>
      </c>
      <c r="C28" s="12">
        <v>10</v>
      </c>
      <c r="D28" s="12">
        <v>5.5</v>
      </c>
      <c r="E28" s="12">
        <v>10</v>
      </c>
      <c r="F28" s="12">
        <v>9</v>
      </c>
      <c r="G28" s="13">
        <v>34.5</v>
      </c>
      <c r="H28" s="14">
        <v>144.88999999999999</v>
      </c>
      <c r="N28">
        <f t="shared" si="4"/>
        <v>1</v>
      </c>
      <c r="O28">
        <f t="shared" si="5"/>
        <v>1</v>
      </c>
      <c r="P28">
        <f t="shared" si="6"/>
        <v>1</v>
      </c>
      <c r="Q28">
        <f t="shared" si="7"/>
        <v>1</v>
      </c>
      <c r="R28">
        <f t="shared" si="8"/>
        <v>1</v>
      </c>
      <c r="S28" s="113">
        <f t="shared" si="9"/>
        <v>1</v>
      </c>
    </row>
    <row r="29" spans="1:25" ht="15.75" thickBot="1">
      <c r="B29" s="12" t="s">
        <v>247</v>
      </c>
      <c r="C29" s="12">
        <v>10</v>
      </c>
      <c r="D29" s="12">
        <v>5</v>
      </c>
      <c r="E29" s="12">
        <v>10</v>
      </c>
      <c r="F29" s="12">
        <v>9</v>
      </c>
      <c r="G29" s="13">
        <v>34</v>
      </c>
      <c r="H29" s="14">
        <v>142.68</v>
      </c>
      <c r="N29">
        <f t="shared" si="4"/>
        <v>1</v>
      </c>
      <c r="O29">
        <f t="shared" si="5"/>
        <v>1</v>
      </c>
      <c r="P29">
        <f t="shared" si="6"/>
        <v>1</v>
      </c>
      <c r="Q29">
        <f t="shared" si="7"/>
        <v>1</v>
      </c>
      <c r="R29">
        <f t="shared" si="8"/>
        <v>1</v>
      </c>
      <c r="S29" s="113">
        <f t="shared" si="9"/>
        <v>1</v>
      </c>
    </row>
    <row r="30" spans="1:25" ht="15.75" thickBot="1">
      <c r="B30" s="12" t="s">
        <v>248</v>
      </c>
      <c r="C30" s="12">
        <v>7</v>
      </c>
      <c r="D30" s="12">
        <v>7</v>
      </c>
      <c r="E30" s="12">
        <v>9.5</v>
      </c>
      <c r="F30" s="12">
        <v>9</v>
      </c>
      <c r="G30" s="13">
        <v>32.5</v>
      </c>
      <c r="H30" s="14">
        <v>133.41</v>
      </c>
      <c r="N30">
        <f t="shared" si="4"/>
        <v>1</v>
      </c>
      <c r="O30">
        <f t="shared" si="5"/>
        <v>1</v>
      </c>
      <c r="P30">
        <f t="shared" si="6"/>
        <v>1</v>
      </c>
      <c r="Q30">
        <f t="shared" si="7"/>
        <v>1</v>
      </c>
      <c r="R30">
        <f t="shared" si="8"/>
        <v>1</v>
      </c>
      <c r="S30" s="113">
        <f t="shared" si="9"/>
        <v>1</v>
      </c>
    </row>
    <row r="31" spans="1:25" ht="15.75" thickBot="1">
      <c r="B31" s="12" t="s">
        <v>249</v>
      </c>
      <c r="C31" s="12">
        <v>7</v>
      </c>
      <c r="D31" s="12">
        <v>5</v>
      </c>
      <c r="E31" s="12">
        <v>10</v>
      </c>
      <c r="F31" s="12">
        <v>10</v>
      </c>
      <c r="G31" s="13">
        <v>32</v>
      </c>
      <c r="H31" s="14">
        <v>129.88</v>
      </c>
      <c r="N31">
        <f t="shared" si="4"/>
        <v>1</v>
      </c>
      <c r="O31">
        <f t="shared" si="5"/>
        <v>1</v>
      </c>
      <c r="P31">
        <f t="shared" si="6"/>
        <v>1</v>
      </c>
      <c r="Q31">
        <f t="shared" si="7"/>
        <v>1</v>
      </c>
      <c r="R31">
        <f t="shared" si="8"/>
        <v>1</v>
      </c>
      <c r="S31" s="113">
        <f t="shared" si="9"/>
        <v>1</v>
      </c>
    </row>
    <row r="32" spans="1:25" ht="15.75" thickBot="1">
      <c r="B32" s="12" t="s">
        <v>250</v>
      </c>
      <c r="C32" s="12">
        <v>7</v>
      </c>
      <c r="D32" s="12">
        <v>10</v>
      </c>
      <c r="E32" s="12">
        <v>6</v>
      </c>
      <c r="F32" s="12">
        <v>8</v>
      </c>
      <c r="G32" s="13">
        <v>31</v>
      </c>
      <c r="H32" s="14">
        <v>131.69999999999999</v>
      </c>
      <c r="N32">
        <f t="shared" si="4"/>
        <v>1</v>
      </c>
      <c r="O32">
        <f t="shared" si="5"/>
        <v>1</v>
      </c>
      <c r="P32">
        <f t="shared" si="6"/>
        <v>1</v>
      </c>
      <c r="Q32">
        <f t="shared" si="7"/>
        <v>1</v>
      </c>
      <c r="R32">
        <f t="shared" si="8"/>
        <v>1</v>
      </c>
      <c r="S32" s="113">
        <f t="shared" si="9"/>
        <v>1</v>
      </c>
    </row>
    <row r="33" spans="1:19" ht="15.75" thickBot="1">
      <c r="B33" s="12" t="s">
        <v>251</v>
      </c>
      <c r="C33" s="12">
        <v>7</v>
      </c>
      <c r="D33" s="12">
        <v>5</v>
      </c>
      <c r="E33" s="12">
        <v>5</v>
      </c>
      <c r="F33" s="12">
        <v>10</v>
      </c>
      <c r="G33" s="13">
        <v>27</v>
      </c>
      <c r="H33" s="14">
        <v>113.75</v>
      </c>
      <c r="N33">
        <f t="shared" si="4"/>
        <v>1</v>
      </c>
      <c r="O33">
        <f t="shared" si="5"/>
        <v>1</v>
      </c>
      <c r="P33">
        <f t="shared" si="6"/>
        <v>1</v>
      </c>
      <c r="Q33">
        <f t="shared" si="7"/>
        <v>1</v>
      </c>
      <c r="R33">
        <f t="shared" si="8"/>
        <v>1</v>
      </c>
      <c r="S33" s="113">
        <f t="shared" si="9"/>
        <v>1</v>
      </c>
    </row>
    <row r="34" spans="1:19" ht="15.75" thickBot="1">
      <c r="B34" s="12" t="s">
        <v>252</v>
      </c>
      <c r="C34" s="12">
        <v>8</v>
      </c>
      <c r="D34" s="12">
        <v>5</v>
      </c>
      <c r="E34" s="12">
        <v>5</v>
      </c>
      <c r="F34" s="12">
        <v>4</v>
      </c>
      <c r="G34" s="13">
        <v>22</v>
      </c>
      <c r="H34" s="14">
        <v>97.05</v>
      </c>
      <c r="N34">
        <f t="shared" si="4"/>
        <v>1</v>
      </c>
      <c r="O34">
        <f t="shared" si="5"/>
        <v>1</v>
      </c>
      <c r="P34">
        <f t="shared" si="6"/>
        <v>1</v>
      </c>
      <c r="Q34">
        <f t="shared" si="7"/>
        <v>0</v>
      </c>
      <c r="R34">
        <f t="shared" si="8"/>
        <v>1</v>
      </c>
      <c r="S34" s="113">
        <f t="shared" si="9"/>
        <v>1</v>
      </c>
    </row>
    <row r="35" spans="1:19" ht="15.75" thickBot="1">
      <c r="B35" s="12" t="s">
        <v>253</v>
      </c>
      <c r="C35" s="12">
        <v>2</v>
      </c>
      <c r="D35" s="12">
        <v>3</v>
      </c>
      <c r="E35" s="12">
        <v>10</v>
      </c>
      <c r="F35" s="12">
        <v>6</v>
      </c>
      <c r="G35" s="13">
        <v>21</v>
      </c>
      <c r="H35" s="14">
        <v>78.72</v>
      </c>
      <c r="N35">
        <f t="shared" si="4"/>
        <v>0</v>
      </c>
      <c r="O35">
        <f t="shared" si="5"/>
        <v>0</v>
      </c>
      <c r="P35">
        <f t="shared" si="6"/>
        <v>1</v>
      </c>
      <c r="Q35">
        <f t="shared" si="7"/>
        <v>1</v>
      </c>
      <c r="R35">
        <f t="shared" si="8"/>
        <v>1</v>
      </c>
      <c r="S35" s="113">
        <f t="shared" si="9"/>
        <v>1</v>
      </c>
    </row>
    <row r="36" spans="1:19" ht="15.75" thickBot="1">
      <c r="B36" s="12" t="s">
        <v>254</v>
      </c>
      <c r="C36" s="12">
        <v>7</v>
      </c>
      <c r="D36" s="12">
        <v>5</v>
      </c>
      <c r="E36" s="12">
        <v>5</v>
      </c>
      <c r="F36" s="12">
        <v>2</v>
      </c>
      <c r="G36" s="13">
        <v>19</v>
      </c>
      <c r="H36" s="14">
        <v>84.15</v>
      </c>
      <c r="N36">
        <f t="shared" si="4"/>
        <v>1</v>
      </c>
      <c r="O36">
        <f t="shared" si="5"/>
        <v>1</v>
      </c>
      <c r="P36">
        <f t="shared" si="6"/>
        <v>1</v>
      </c>
      <c r="Q36">
        <f t="shared" si="7"/>
        <v>0</v>
      </c>
      <c r="R36">
        <f t="shared" si="8"/>
        <v>1</v>
      </c>
      <c r="S36" s="113">
        <f t="shared" si="9"/>
        <v>1</v>
      </c>
    </row>
    <row r="37" spans="1:19" ht="15.75" thickBot="1">
      <c r="B37" s="12" t="s">
        <v>255</v>
      </c>
      <c r="C37" s="12">
        <v>0</v>
      </c>
      <c r="D37" s="12">
        <v>4</v>
      </c>
      <c r="E37" s="12">
        <v>5</v>
      </c>
      <c r="F37" s="12">
        <v>8</v>
      </c>
      <c r="G37" s="13">
        <v>17</v>
      </c>
      <c r="H37" s="14">
        <v>63.43</v>
      </c>
      <c r="N37">
        <f t="shared" si="4"/>
        <v>0</v>
      </c>
      <c r="O37">
        <f t="shared" si="5"/>
        <v>0</v>
      </c>
      <c r="P37">
        <f t="shared" si="6"/>
        <v>1</v>
      </c>
      <c r="Q37">
        <f t="shared" si="7"/>
        <v>1</v>
      </c>
      <c r="R37">
        <f t="shared" si="8"/>
        <v>1</v>
      </c>
      <c r="S37" s="113">
        <f t="shared" si="9"/>
        <v>1</v>
      </c>
    </row>
    <row r="38" spans="1:19" ht="15.75" thickBot="1">
      <c r="B38" s="12" t="s">
        <v>256</v>
      </c>
      <c r="C38" s="12">
        <v>0</v>
      </c>
      <c r="D38" s="12">
        <v>5</v>
      </c>
      <c r="E38" s="12">
        <v>5</v>
      </c>
      <c r="F38" s="12">
        <v>5</v>
      </c>
      <c r="G38" s="13">
        <v>15</v>
      </c>
      <c r="H38" s="14">
        <v>56.75</v>
      </c>
      <c r="N38">
        <f t="shared" si="4"/>
        <v>0</v>
      </c>
      <c r="O38">
        <f t="shared" si="5"/>
        <v>1</v>
      </c>
      <c r="P38">
        <f t="shared" si="6"/>
        <v>1</v>
      </c>
      <c r="Q38">
        <f t="shared" si="7"/>
        <v>1</v>
      </c>
      <c r="R38">
        <f t="shared" si="8"/>
        <v>1</v>
      </c>
      <c r="S38" s="113">
        <f t="shared" si="9"/>
        <v>1</v>
      </c>
    </row>
    <row r="39" spans="1:19" ht="15.75" thickBot="1">
      <c r="B39" s="12" t="s">
        <v>257</v>
      </c>
      <c r="C39" s="12">
        <v>0</v>
      </c>
      <c r="D39" s="12">
        <v>4</v>
      </c>
      <c r="E39" s="12">
        <v>5</v>
      </c>
      <c r="F39" s="12">
        <v>6</v>
      </c>
      <c r="G39" s="13">
        <v>15</v>
      </c>
      <c r="H39" s="14">
        <v>56.03</v>
      </c>
      <c r="N39">
        <f t="shared" si="4"/>
        <v>0</v>
      </c>
      <c r="O39">
        <f t="shared" si="5"/>
        <v>0</v>
      </c>
      <c r="P39">
        <f t="shared" si="6"/>
        <v>1</v>
      </c>
      <c r="Q39">
        <f t="shared" si="7"/>
        <v>1</v>
      </c>
      <c r="R39">
        <f t="shared" si="8"/>
        <v>1</v>
      </c>
      <c r="S39" s="113">
        <f t="shared" si="9"/>
        <v>1</v>
      </c>
    </row>
    <row r="40" spans="1:19" ht="15.75" thickBot="1">
      <c r="B40" s="12" t="s">
        <v>258</v>
      </c>
      <c r="C40" s="12">
        <v>0</v>
      </c>
      <c r="D40" s="12">
        <v>5</v>
      </c>
      <c r="E40" s="12">
        <v>9</v>
      </c>
      <c r="F40" s="12">
        <v>1</v>
      </c>
      <c r="G40" s="13">
        <v>15</v>
      </c>
      <c r="H40" s="14">
        <v>54.85</v>
      </c>
      <c r="N40">
        <f t="shared" si="4"/>
        <v>0</v>
      </c>
      <c r="O40">
        <f t="shared" si="5"/>
        <v>1</v>
      </c>
      <c r="P40">
        <f t="shared" si="6"/>
        <v>1</v>
      </c>
      <c r="Q40">
        <f t="shared" si="7"/>
        <v>0</v>
      </c>
      <c r="R40">
        <f t="shared" si="8"/>
        <v>1</v>
      </c>
      <c r="S40" s="113">
        <f t="shared" si="9"/>
        <v>1</v>
      </c>
    </row>
    <row r="41" spans="1:19" ht="15.75" thickBot="1">
      <c r="B41" s="12" t="s">
        <v>36</v>
      </c>
      <c r="C41" s="12">
        <v>0</v>
      </c>
      <c r="D41" s="12">
        <v>3</v>
      </c>
      <c r="E41" s="12">
        <v>5</v>
      </c>
      <c r="F41" s="12">
        <v>4</v>
      </c>
      <c r="G41" s="13">
        <v>12</v>
      </c>
      <c r="H41" s="14">
        <v>44.2</v>
      </c>
      <c r="N41">
        <f t="shared" si="4"/>
        <v>0</v>
      </c>
      <c r="O41">
        <f t="shared" si="5"/>
        <v>0</v>
      </c>
      <c r="P41">
        <f t="shared" si="6"/>
        <v>1</v>
      </c>
      <c r="Q41">
        <f t="shared" si="7"/>
        <v>0</v>
      </c>
      <c r="R41">
        <f t="shared" si="8"/>
        <v>0</v>
      </c>
      <c r="S41" s="113">
        <f t="shared" si="9"/>
        <v>0</v>
      </c>
    </row>
    <row r="42" spans="1:19" ht="15.75" thickBot="1">
      <c r="B42" s="12" t="s">
        <v>259</v>
      </c>
      <c r="C42" s="12">
        <v>0</v>
      </c>
      <c r="D42" s="12">
        <v>5</v>
      </c>
      <c r="E42" s="12">
        <v>5</v>
      </c>
      <c r="F42" s="12">
        <v>1</v>
      </c>
      <c r="G42" s="13">
        <v>11</v>
      </c>
      <c r="H42" s="14">
        <v>41.95</v>
      </c>
      <c r="N42">
        <f t="shared" si="4"/>
        <v>0</v>
      </c>
      <c r="O42">
        <f t="shared" si="5"/>
        <v>1</v>
      </c>
      <c r="P42">
        <f t="shared" si="6"/>
        <v>1</v>
      </c>
      <c r="Q42">
        <f t="shared" si="7"/>
        <v>0</v>
      </c>
      <c r="R42">
        <f t="shared" si="8"/>
        <v>0</v>
      </c>
      <c r="S42" s="113">
        <f t="shared" si="9"/>
        <v>0</v>
      </c>
    </row>
    <row r="43" spans="1:19" ht="15.75" thickBot="1">
      <c r="B43" s="12" t="s">
        <v>260</v>
      </c>
      <c r="C43" s="12">
        <v>1</v>
      </c>
      <c r="D43" s="12">
        <v>1</v>
      </c>
      <c r="E43" s="12">
        <v>5</v>
      </c>
      <c r="F43" s="12">
        <v>4</v>
      </c>
      <c r="G43" s="13">
        <v>11</v>
      </c>
      <c r="H43" s="14">
        <v>40.85</v>
      </c>
      <c r="N43">
        <f t="shared" si="4"/>
        <v>0</v>
      </c>
      <c r="O43">
        <f t="shared" si="5"/>
        <v>0</v>
      </c>
      <c r="P43">
        <f t="shared" si="6"/>
        <v>1</v>
      </c>
      <c r="Q43">
        <f t="shared" si="7"/>
        <v>0</v>
      </c>
      <c r="R43">
        <f t="shared" si="8"/>
        <v>0</v>
      </c>
      <c r="S43" s="113">
        <f t="shared" si="9"/>
        <v>0</v>
      </c>
    </row>
    <row r="44" spans="1:19">
      <c r="B44" s="67" t="s">
        <v>261</v>
      </c>
      <c r="C44" s="67">
        <v>0</v>
      </c>
      <c r="D44" s="67">
        <v>4</v>
      </c>
      <c r="E44" s="67">
        <v>1</v>
      </c>
      <c r="F44" s="67">
        <v>0</v>
      </c>
      <c r="G44" s="85">
        <v>5</v>
      </c>
      <c r="H44" s="69">
        <v>20</v>
      </c>
      <c r="N44">
        <f t="shared" si="4"/>
        <v>0</v>
      </c>
      <c r="O44">
        <f t="shared" si="5"/>
        <v>0</v>
      </c>
      <c r="P44">
        <f t="shared" si="6"/>
        <v>0</v>
      </c>
      <c r="Q44">
        <f t="shared" si="7"/>
        <v>0</v>
      </c>
      <c r="R44">
        <f t="shared" si="8"/>
        <v>0</v>
      </c>
      <c r="S44" s="113">
        <f t="shared" si="9"/>
        <v>0</v>
      </c>
    </row>
    <row r="45" spans="1:19">
      <c r="A45" s="31" t="s">
        <v>301</v>
      </c>
      <c r="B45" s="73" t="s">
        <v>329</v>
      </c>
      <c r="C45" s="73">
        <v>7</v>
      </c>
      <c r="D45" s="73">
        <v>10</v>
      </c>
      <c r="E45" s="73">
        <v>10</v>
      </c>
      <c r="F45" s="73">
        <v>8.5</v>
      </c>
      <c r="G45" s="86">
        <v>35.5</v>
      </c>
      <c r="I45" s="31" t="s">
        <v>306</v>
      </c>
      <c r="N45">
        <f t="shared" si="4"/>
        <v>1</v>
      </c>
      <c r="O45">
        <f t="shared" si="5"/>
        <v>1</v>
      </c>
      <c r="P45">
        <f t="shared" si="6"/>
        <v>1</v>
      </c>
      <c r="Q45">
        <f t="shared" si="7"/>
        <v>1</v>
      </c>
      <c r="R45">
        <f t="shared" si="8"/>
        <v>1</v>
      </c>
      <c r="S45" s="113">
        <f t="shared" si="9"/>
        <v>1</v>
      </c>
    </row>
    <row r="46" spans="1:19">
      <c r="B46" s="73" t="s">
        <v>11</v>
      </c>
      <c r="C46" s="73">
        <v>10</v>
      </c>
      <c r="D46" s="73">
        <v>10</v>
      </c>
      <c r="E46" s="73">
        <v>10</v>
      </c>
      <c r="F46" s="73">
        <v>5.5</v>
      </c>
      <c r="G46" s="86">
        <v>35.5</v>
      </c>
      <c r="I46" s="31" t="s">
        <v>306</v>
      </c>
      <c r="N46">
        <f t="shared" si="4"/>
        <v>1</v>
      </c>
      <c r="O46">
        <f t="shared" si="5"/>
        <v>1</v>
      </c>
      <c r="P46">
        <f t="shared" si="6"/>
        <v>1</v>
      </c>
      <c r="Q46">
        <f t="shared" si="7"/>
        <v>1</v>
      </c>
      <c r="R46">
        <f t="shared" si="8"/>
        <v>1</v>
      </c>
      <c r="S46" s="113">
        <f t="shared" si="9"/>
        <v>1</v>
      </c>
    </row>
    <row r="47" spans="1:19">
      <c r="B47" s="73" t="s">
        <v>263</v>
      </c>
      <c r="C47" s="73">
        <v>7</v>
      </c>
      <c r="D47" s="73">
        <v>10</v>
      </c>
      <c r="E47" s="73">
        <v>6</v>
      </c>
      <c r="F47" s="73">
        <v>9</v>
      </c>
      <c r="G47" s="86">
        <v>32</v>
      </c>
      <c r="I47" s="31" t="s">
        <v>306</v>
      </c>
      <c r="N47">
        <f t="shared" si="4"/>
        <v>1</v>
      </c>
      <c r="O47">
        <f t="shared" si="5"/>
        <v>1</v>
      </c>
      <c r="P47">
        <f t="shared" si="6"/>
        <v>1</v>
      </c>
      <c r="Q47">
        <f t="shared" si="7"/>
        <v>1</v>
      </c>
      <c r="R47">
        <f t="shared" si="8"/>
        <v>1</v>
      </c>
      <c r="S47" s="113">
        <f t="shared" si="9"/>
        <v>1</v>
      </c>
    </row>
    <row r="48" spans="1:19">
      <c r="B48" s="73" t="s">
        <v>2</v>
      </c>
      <c r="C48" s="73">
        <v>7</v>
      </c>
      <c r="D48" s="73">
        <v>8</v>
      </c>
      <c r="E48" s="73">
        <v>6.5</v>
      </c>
      <c r="F48" s="73">
        <v>5.5</v>
      </c>
      <c r="G48" s="86">
        <v>27</v>
      </c>
      <c r="I48" s="31" t="s">
        <v>306</v>
      </c>
      <c r="N48">
        <f t="shared" si="4"/>
        <v>1</v>
      </c>
      <c r="O48">
        <f t="shared" si="5"/>
        <v>1</v>
      </c>
      <c r="P48">
        <f t="shared" si="6"/>
        <v>1</v>
      </c>
      <c r="Q48">
        <f t="shared" si="7"/>
        <v>1</v>
      </c>
      <c r="R48">
        <f t="shared" si="8"/>
        <v>1</v>
      </c>
      <c r="S48" s="113">
        <f t="shared" si="9"/>
        <v>1</v>
      </c>
    </row>
    <row r="49" spans="2:19">
      <c r="B49" s="73" t="s">
        <v>24</v>
      </c>
      <c r="C49" s="73">
        <v>7</v>
      </c>
      <c r="D49" s="73">
        <v>6</v>
      </c>
      <c r="E49" s="73">
        <v>3</v>
      </c>
      <c r="F49" s="73">
        <v>10</v>
      </c>
      <c r="G49" s="86">
        <v>26</v>
      </c>
      <c r="I49" s="31" t="s">
        <v>306</v>
      </c>
      <c r="N49">
        <f t="shared" si="4"/>
        <v>1</v>
      </c>
      <c r="O49">
        <f t="shared" si="5"/>
        <v>1</v>
      </c>
      <c r="P49">
        <f t="shared" si="6"/>
        <v>0</v>
      </c>
      <c r="Q49">
        <f t="shared" si="7"/>
        <v>1</v>
      </c>
      <c r="R49">
        <f t="shared" si="8"/>
        <v>1</v>
      </c>
      <c r="S49" s="113">
        <f t="shared" si="9"/>
        <v>1</v>
      </c>
    </row>
    <row r="50" spans="2:19">
      <c r="B50" s="73" t="s">
        <v>275</v>
      </c>
      <c r="C50" s="73">
        <v>6</v>
      </c>
      <c r="D50" s="73">
        <v>10</v>
      </c>
      <c r="E50" s="73">
        <v>3</v>
      </c>
      <c r="F50" s="73">
        <v>6.5</v>
      </c>
      <c r="G50" s="86">
        <v>25.5</v>
      </c>
      <c r="I50" s="31" t="s">
        <v>306</v>
      </c>
      <c r="N50">
        <f t="shared" si="4"/>
        <v>1</v>
      </c>
      <c r="O50">
        <f t="shared" si="5"/>
        <v>1</v>
      </c>
      <c r="P50">
        <f t="shared" si="6"/>
        <v>0</v>
      </c>
      <c r="Q50">
        <f t="shared" si="7"/>
        <v>1</v>
      </c>
      <c r="R50">
        <f t="shared" si="8"/>
        <v>1</v>
      </c>
      <c r="S50" s="113">
        <f t="shared" si="9"/>
        <v>1</v>
      </c>
    </row>
    <row r="51" spans="2:19">
      <c r="B51" s="73" t="s">
        <v>330</v>
      </c>
      <c r="C51" s="73">
        <v>7</v>
      </c>
      <c r="D51" s="73">
        <v>6</v>
      </c>
      <c r="E51" s="73">
        <v>3</v>
      </c>
      <c r="F51" s="73">
        <v>8.5</v>
      </c>
      <c r="G51" s="86">
        <v>24.5</v>
      </c>
      <c r="I51" s="31" t="s">
        <v>306</v>
      </c>
      <c r="N51">
        <f t="shared" si="4"/>
        <v>1</v>
      </c>
      <c r="O51">
        <f t="shared" si="5"/>
        <v>1</v>
      </c>
      <c r="P51">
        <f t="shared" si="6"/>
        <v>0</v>
      </c>
      <c r="Q51">
        <f t="shared" si="7"/>
        <v>1</v>
      </c>
      <c r="R51">
        <f t="shared" si="8"/>
        <v>1</v>
      </c>
      <c r="S51" s="113">
        <f t="shared" si="9"/>
        <v>1</v>
      </c>
    </row>
    <row r="52" spans="2:19">
      <c r="B52" s="73" t="s">
        <v>24</v>
      </c>
      <c r="C52" s="73">
        <v>7</v>
      </c>
      <c r="D52" s="73">
        <v>10</v>
      </c>
      <c r="E52" s="73">
        <v>3</v>
      </c>
      <c r="F52" s="73">
        <v>4.5</v>
      </c>
      <c r="G52" s="86">
        <v>24.5</v>
      </c>
      <c r="I52" s="31" t="s">
        <v>306</v>
      </c>
      <c r="N52">
        <f t="shared" si="4"/>
        <v>1</v>
      </c>
      <c r="O52">
        <f t="shared" si="5"/>
        <v>1</v>
      </c>
      <c r="P52">
        <f t="shared" si="6"/>
        <v>0</v>
      </c>
      <c r="Q52">
        <f t="shared" si="7"/>
        <v>0</v>
      </c>
      <c r="R52">
        <f t="shared" si="8"/>
        <v>1</v>
      </c>
      <c r="S52" s="113">
        <f t="shared" si="9"/>
        <v>1</v>
      </c>
    </row>
    <row r="53" spans="2:19">
      <c r="B53" s="73" t="s">
        <v>273</v>
      </c>
      <c r="C53" s="73">
        <v>1</v>
      </c>
      <c r="D53" s="73">
        <v>10</v>
      </c>
      <c r="E53" s="73">
        <v>3</v>
      </c>
      <c r="F53" s="73">
        <v>9</v>
      </c>
      <c r="G53" s="86">
        <v>23</v>
      </c>
      <c r="I53" s="31" t="s">
        <v>306</v>
      </c>
      <c r="N53">
        <f t="shared" si="4"/>
        <v>0</v>
      </c>
      <c r="O53">
        <f t="shared" si="5"/>
        <v>1</v>
      </c>
      <c r="P53">
        <f t="shared" si="6"/>
        <v>0</v>
      </c>
      <c r="Q53">
        <f t="shared" si="7"/>
        <v>1</v>
      </c>
      <c r="R53">
        <f t="shared" si="8"/>
        <v>1</v>
      </c>
      <c r="S53" s="113">
        <f t="shared" si="9"/>
        <v>1</v>
      </c>
    </row>
    <row r="54" spans="2:19">
      <c r="B54" s="73" t="s">
        <v>278</v>
      </c>
      <c r="C54" s="73">
        <v>0</v>
      </c>
      <c r="D54" s="73">
        <v>10</v>
      </c>
      <c r="E54" s="73">
        <v>10</v>
      </c>
      <c r="F54" s="73">
        <v>2</v>
      </c>
      <c r="G54" s="86">
        <v>22</v>
      </c>
      <c r="I54" s="31" t="s">
        <v>306</v>
      </c>
      <c r="N54">
        <f t="shared" si="4"/>
        <v>0</v>
      </c>
      <c r="O54">
        <f t="shared" si="5"/>
        <v>1</v>
      </c>
      <c r="P54">
        <f t="shared" si="6"/>
        <v>1</v>
      </c>
      <c r="Q54">
        <f t="shared" si="7"/>
        <v>0</v>
      </c>
      <c r="R54">
        <f t="shared" si="8"/>
        <v>1</v>
      </c>
      <c r="S54" s="113">
        <f t="shared" si="9"/>
        <v>1</v>
      </c>
    </row>
    <row r="55" spans="2:19">
      <c r="B55" s="73" t="s">
        <v>273</v>
      </c>
      <c r="C55" s="73">
        <v>7</v>
      </c>
      <c r="D55" s="73">
        <v>10</v>
      </c>
      <c r="E55" s="73">
        <v>3</v>
      </c>
      <c r="F55" s="73">
        <v>0.5</v>
      </c>
      <c r="G55" s="86">
        <v>20.5</v>
      </c>
      <c r="I55" s="31" t="s">
        <v>306</v>
      </c>
      <c r="N55">
        <f t="shared" si="4"/>
        <v>1</v>
      </c>
      <c r="O55">
        <f t="shared" si="5"/>
        <v>1</v>
      </c>
      <c r="P55">
        <f t="shared" si="6"/>
        <v>0</v>
      </c>
      <c r="Q55">
        <f t="shared" si="7"/>
        <v>0</v>
      </c>
      <c r="R55">
        <f t="shared" si="8"/>
        <v>1</v>
      </c>
      <c r="S55" s="113">
        <f t="shared" si="9"/>
        <v>1</v>
      </c>
    </row>
    <row r="56" spans="2:19">
      <c r="B56" s="73" t="s">
        <v>331</v>
      </c>
      <c r="C56" s="73">
        <v>2</v>
      </c>
      <c r="D56" s="73">
        <v>10</v>
      </c>
      <c r="E56" s="73">
        <v>3</v>
      </c>
      <c r="F56" s="73">
        <v>5</v>
      </c>
      <c r="G56" s="86">
        <v>20</v>
      </c>
      <c r="I56" s="31" t="s">
        <v>306</v>
      </c>
      <c r="N56">
        <f t="shared" si="4"/>
        <v>0</v>
      </c>
      <c r="O56">
        <f t="shared" si="5"/>
        <v>1</v>
      </c>
      <c r="P56">
        <f t="shared" si="6"/>
        <v>0</v>
      </c>
      <c r="Q56">
        <f t="shared" si="7"/>
        <v>1</v>
      </c>
      <c r="R56">
        <f t="shared" si="8"/>
        <v>1</v>
      </c>
      <c r="S56" s="113">
        <f t="shared" si="9"/>
        <v>1</v>
      </c>
    </row>
    <row r="57" spans="2:19">
      <c r="B57" s="73" t="s">
        <v>4</v>
      </c>
      <c r="C57" s="73">
        <v>6.5</v>
      </c>
      <c r="D57" s="73">
        <v>10</v>
      </c>
      <c r="E57" s="73">
        <v>3</v>
      </c>
      <c r="F57" s="73">
        <v>0.5</v>
      </c>
      <c r="G57" s="86">
        <v>20</v>
      </c>
      <c r="I57" s="31" t="s">
        <v>306</v>
      </c>
      <c r="N57">
        <f t="shared" si="4"/>
        <v>1</v>
      </c>
      <c r="O57">
        <f t="shared" si="5"/>
        <v>1</v>
      </c>
      <c r="P57">
        <f t="shared" si="6"/>
        <v>0</v>
      </c>
      <c r="Q57">
        <f t="shared" si="7"/>
        <v>0</v>
      </c>
      <c r="R57">
        <f t="shared" si="8"/>
        <v>1</v>
      </c>
      <c r="S57" s="113">
        <f t="shared" si="9"/>
        <v>1</v>
      </c>
    </row>
    <row r="58" spans="2:19">
      <c r="B58" s="73" t="s">
        <v>266</v>
      </c>
      <c r="C58" s="73">
        <v>7</v>
      </c>
      <c r="D58" s="73">
        <v>9</v>
      </c>
      <c r="E58" s="73">
        <v>3</v>
      </c>
      <c r="F58" s="73">
        <v>0</v>
      </c>
      <c r="G58" s="86">
        <v>19</v>
      </c>
      <c r="I58" s="31" t="s">
        <v>306</v>
      </c>
      <c r="N58">
        <f t="shared" si="4"/>
        <v>1</v>
      </c>
      <c r="O58">
        <f t="shared" si="5"/>
        <v>1</v>
      </c>
      <c r="P58">
        <f t="shared" si="6"/>
        <v>0</v>
      </c>
      <c r="Q58">
        <f t="shared" si="7"/>
        <v>0</v>
      </c>
      <c r="R58">
        <f t="shared" si="8"/>
        <v>1</v>
      </c>
      <c r="S58" s="113">
        <f t="shared" si="9"/>
        <v>1</v>
      </c>
    </row>
    <row r="59" spans="2:19">
      <c r="B59" s="73" t="s">
        <v>279</v>
      </c>
      <c r="C59" s="73">
        <v>6</v>
      </c>
      <c r="D59" s="73">
        <v>10</v>
      </c>
      <c r="E59" s="73">
        <v>3</v>
      </c>
      <c r="F59" s="73">
        <v>0</v>
      </c>
      <c r="G59" s="86">
        <v>19</v>
      </c>
      <c r="I59" s="31" t="s">
        <v>306</v>
      </c>
      <c r="N59">
        <f t="shared" si="4"/>
        <v>1</v>
      </c>
      <c r="O59">
        <f t="shared" si="5"/>
        <v>1</v>
      </c>
      <c r="P59">
        <f t="shared" si="6"/>
        <v>0</v>
      </c>
      <c r="Q59">
        <f t="shared" si="7"/>
        <v>0</v>
      </c>
      <c r="R59">
        <f t="shared" si="8"/>
        <v>1</v>
      </c>
      <c r="S59" s="113">
        <f t="shared" si="9"/>
        <v>1</v>
      </c>
    </row>
    <row r="60" spans="2:19">
      <c r="B60" s="73" t="s">
        <v>303</v>
      </c>
      <c r="C60" s="73">
        <v>6</v>
      </c>
      <c r="D60" s="73">
        <v>8</v>
      </c>
      <c r="E60" s="73">
        <v>3</v>
      </c>
      <c r="F60" s="73">
        <v>0</v>
      </c>
      <c r="G60" s="86">
        <v>17</v>
      </c>
      <c r="I60" s="31" t="s">
        <v>306</v>
      </c>
      <c r="N60">
        <f t="shared" si="4"/>
        <v>1</v>
      </c>
      <c r="O60">
        <f t="shared" si="5"/>
        <v>1</v>
      </c>
      <c r="P60">
        <f t="shared" si="6"/>
        <v>0</v>
      </c>
      <c r="Q60">
        <f t="shared" si="7"/>
        <v>0</v>
      </c>
      <c r="R60">
        <f t="shared" si="8"/>
        <v>1</v>
      </c>
      <c r="S60" s="113">
        <f t="shared" si="9"/>
        <v>1</v>
      </c>
    </row>
    <row r="61" spans="2:19">
      <c r="B61" s="73" t="s">
        <v>332</v>
      </c>
      <c r="C61" s="73">
        <v>6</v>
      </c>
      <c r="D61" s="73">
        <v>3</v>
      </c>
      <c r="E61" s="73">
        <v>6</v>
      </c>
      <c r="F61" s="73">
        <v>0</v>
      </c>
      <c r="G61" s="86">
        <v>15</v>
      </c>
      <c r="I61" s="31" t="s">
        <v>306</v>
      </c>
      <c r="N61">
        <f t="shared" si="4"/>
        <v>1</v>
      </c>
      <c r="O61">
        <f t="shared" si="5"/>
        <v>0</v>
      </c>
      <c r="P61">
        <f t="shared" si="6"/>
        <v>1</v>
      </c>
      <c r="Q61">
        <f t="shared" si="7"/>
        <v>0</v>
      </c>
      <c r="R61">
        <f t="shared" si="8"/>
        <v>1</v>
      </c>
      <c r="S61" s="113">
        <f t="shared" si="9"/>
        <v>1</v>
      </c>
    </row>
    <row r="62" spans="2:19">
      <c r="B62" s="73" t="s">
        <v>273</v>
      </c>
      <c r="C62" s="73">
        <v>3</v>
      </c>
      <c r="D62" s="73">
        <v>10</v>
      </c>
      <c r="E62" s="73">
        <v>3</v>
      </c>
      <c r="F62" s="73">
        <v>2</v>
      </c>
      <c r="G62" s="86">
        <v>18</v>
      </c>
      <c r="I62" s="31" t="s">
        <v>312</v>
      </c>
      <c r="N62">
        <f t="shared" si="4"/>
        <v>0</v>
      </c>
      <c r="O62">
        <f t="shared" si="5"/>
        <v>1</v>
      </c>
      <c r="P62">
        <f t="shared" si="6"/>
        <v>0</v>
      </c>
      <c r="Q62">
        <f t="shared" si="7"/>
        <v>0</v>
      </c>
      <c r="R62">
        <f t="shared" si="8"/>
        <v>1</v>
      </c>
      <c r="S62" s="113">
        <f t="shared" si="9"/>
        <v>0</v>
      </c>
    </row>
    <row r="63" spans="2:19">
      <c r="B63" s="73" t="s">
        <v>53</v>
      </c>
      <c r="C63" s="73">
        <v>0</v>
      </c>
      <c r="D63" s="73">
        <v>10</v>
      </c>
      <c r="E63" s="73">
        <v>4</v>
      </c>
      <c r="F63" s="73">
        <v>0</v>
      </c>
      <c r="G63" s="86">
        <v>14</v>
      </c>
      <c r="I63" s="31" t="s">
        <v>312</v>
      </c>
      <c r="N63">
        <f t="shared" si="4"/>
        <v>0</v>
      </c>
      <c r="O63">
        <f t="shared" si="5"/>
        <v>1</v>
      </c>
      <c r="P63">
        <f t="shared" si="6"/>
        <v>0</v>
      </c>
      <c r="Q63">
        <f t="shared" si="7"/>
        <v>0</v>
      </c>
      <c r="R63">
        <f t="shared" si="8"/>
        <v>1</v>
      </c>
      <c r="S63" s="113">
        <f t="shared" si="9"/>
        <v>0</v>
      </c>
    </row>
    <row r="64" spans="2:19">
      <c r="B64" s="73" t="s">
        <v>221</v>
      </c>
      <c r="C64" s="73">
        <v>0</v>
      </c>
      <c r="D64" s="73">
        <v>10</v>
      </c>
      <c r="E64" s="73">
        <v>3</v>
      </c>
      <c r="F64" s="73">
        <v>0</v>
      </c>
      <c r="G64" s="86">
        <v>13</v>
      </c>
      <c r="I64" s="31" t="s">
        <v>312</v>
      </c>
      <c r="N64">
        <f t="shared" si="4"/>
        <v>0</v>
      </c>
      <c r="O64">
        <f t="shared" si="5"/>
        <v>1</v>
      </c>
      <c r="P64">
        <f t="shared" si="6"/>
        <v>0</v>
      </c>
      <c r="Q64">
        <f t="shared" si="7"/>
        <v>0</v>
      </c>
      <c r="R64">
        <f t="shared" si="8"/>
        <v>0</v>
      </c>
      <c r="S64" s="113">
        <f t="shared" si="9"/>
        <v>0</v>
      </c>
    </row>
    <row r="65" spans="1:19">
      <c r="B65" s="73" t="s">
        <v>275</v>
      </c>
      <c r="C65" s="73">
        <v>0</v>
      </c>
      <c r="D65" s="73">
        <v>2</v>
      </c>
      <c r="E65" s="73">
        <v>8</v>
      </c>
      <c r="F65" s="73">
        <v>1</v>
      </c>
      <c r="G65" s="86">
        <v>11</v>
      </c>
      <c r="I65" s="31" t="s">
        <v>312</v>
      </c>
      <c r="N65">
        <f t="shared" si="4"/>
        <v>0</v>
      </c>
      <c r="O65">
        <f t="shared" si="5"/>
        <v>0</v>
      </c>
      <c r="P65">
        <f t="shared" si="6"/>
        <v>1</v>
      </c>
      <c r="Q65">
        <f t="shared" si="7"/>
        <v>0</v>
      </c>
      <c r="R65">
        <f t="shared" si="8"/>
        <v>0</v>
      </c>
      <c r="S65" s="113">
        <f t="shared" si="9"/>
        <v>0</v>
      </c>
    </row>
    <row r="66" spans="1:19">
      <c r="B66" s="73" t="s">
        <v>4</v>
      </c>
      <c r="C66" s="73">
        <v>0</v>
      </c>
      <c r="D66" s="73">
        <v>10</v>
      </c>
      <c r="E66" s="73">
        <v>1</v>
      </c>
      <c r="F66" s="73">
        <v>0</v>
      </c>
      <c r="G66" s="86">
        <v>11</v>
      </c>
      <c r="I66" s="31" t="s">
        <v>312</v>
      </c>
      <c r="N66">
        <f t="shared" si="4"/>
        <v>0</v>
      </c>
      <c r="O66">
        <f t="shared" si="5"/>
        <v>1</v>
      </c>
      <c r="P66">
        <f t="shared" si="6"/>
        <v>0</v>
      </c>
      <c r="Q66">
        <f t="shared" si="7"/>
        <v>0</v>
      </c>
      <c r="R66">
        <f t="shared" si="8"/>
        <v>0</v>
      </c>
      <c r="S66" s="113">
        <f t="shared" si="9"/>
        <v>0</v>
      </c>
    </row>
    <row r="67" spans="1:19">
      <c r="B67" s="73" t="s">
        <v>315</v>
      </c>
      <c r="C67" s="73">
        <v>1</v>
      </c>
      <c r="D67" s="73">
        <v>3</v>
      </c>
      <c r="E67" s="73">
        <v>2</v>
      </c>
      <c r="F67" s="73">
        <v>0</v>
      </c>
      <c r="G67" s="86">
        <v>6</v>
      </c>
      <c r="I67" s="31" t="s">
        <v>312</v>
      </c>
      <c r="N67">
        <f t="shared" ref="N67:N127" si="12">IF(C67&gt;=5,1,0)</f>
        <v>0</v>
      </c>
      <c r="O67">
        <f t="shared" ref="O67:O127" si="13">IF(D67&gt;=5,1,0)</f>
        <v>0</v>
      </c>
      <c r="P67">
        <f t="shared" ref="P67:P127" si="14">IF(E67&gt;=5,1,0)</f>
        <v>0</v>
      </c>
      <c r="Q67">
        <f t="shared" ref="Q67:Q127" si="15">IF(F67&gt;=5,1,0)</f>
        <v>0</v>
      </c>
      <c r="R67">
        <f t="shared" ref="R67:R127" si="16">IF(G67&gt;=14,1,0)</f>
        <v>0</v>
      </c>
      <c r="S67" s="113">
        <f t="shared" ref="S67:S127" si="17">IF((N67+O67+P67+Q67+R67)&gt;=3,1,0)</f>
        <v>0</v>
      </c>
    </row>
    <row r="68" spans="1:19">
      <c r="B68" s="73" t="s">
        <v>51</v>
      </c>
      <c r="C68" s="73">
        <v>2</v>
      </c>
      <c r="D68" s="73">
        <v>0</v>
      </c>
      <c r="E68" s="73">
        <v>3</v>
      </c>
      <c r="F68" s="73">
        <v>0</v>
      </c>
      <c r="G68" s="86">
        <v>5</v>
      </c>
      <c r="I68" s="31" t="s">
        <v>312</v>
      </c>
      <c r="N68">
        <f t="shared" si="12"/>
        <v>0</v>
      </c>
      <c r="O68">
        <f t="shared" si="13"/>
        <v>0</v>
      </c>
      <c r="P68">
        <f t="shared" si="14"/>
        <v>0</v>
      </c>
      <c r="Q68">
        <f t="shared" si="15"/>
        <v>0</v>
      </c>
      <c r="R68">
        <f t="shared" si="16"/>
        <v>0</v>
      </c>
      <c r="S68" s="113">
        <f t="shared" si="17"/>
        <v>0</v>
      </c>
    </row>
    <row r="69" spans="1:19">
      <c r="B69" s="73" t="s">
        <v>333</v>
      </c>
      <c r="C69" s="73">
        <v>0</v>
      </c>
      <c r="D69" s="73">
        <v>2</v>
      </c>
      <c r="E69" s="73">
        <v>3</v>
      </c>
      <c r="F69" s="73">
        <v>0</v>
      </c>
      <c r="G69" s="86">
        <v>5</v>
      </c>
      <c r="I69" s="31" t="s">
        <v>312</v>
      </c>
      <c r="N69">
        <f t="shared" si="12"/>
        <v>0</v>
      </c>
      <c r="O69">
        <f t="shared" si="13"/>
        <v>0</v>
      </c>
      <c r="P69">
        <f t="shared" si="14"/>
        <v>0</v>
      </c>
      <c r="Q69">
        <f t="shared" si="15"/>
        <v>0</v>
      </c>
      <c r="R69">
        <f t="shared" si="16"/>
        <v>0</v>
      </c>
      <c r="S69" s="113">
        <f t="shared" si="17"/>
        <v>0</v>
      </c>
    </row>
    <row r="70" spans="1:19">
      <c r="A70" s="31" t="s">
        <v>357</v>
      </c>
      <c r="C70" s="87">
        <v>10</v>
      </c>
      <c r="D70" s="87">
        <v>9</v>
      </c>
      <c r="E70" s="87">
        <v>10</v>
      </c>
      <c r="F70" s="87">
        <v>10</v>
      </c>
      <c r="G70" s="86">
        <v>39</v>
      </c>
      <c r="I70" s="31" t="s">
        <v>306</v>
      </c>
      <c r="N70">
        <f t="shared" si="12"/>
        <v>1</v>
      </c>
      <c r="O70">
        <f t="shared" si="13"/>
        <v>1</v>
      </c>
      <c r="P70">
        <f t="shared" si="14"/>
        <v>1</v>
      </c>
      <c r="Q70">
        <f t="shared" si="15"/>
        <v>1</v>
      </c>
      <c r="R70">
        <f t="shared" si="16"/>
        <v>1</v>
      </c>
      <c r="S70" s="113">
        <f t="shared" si="17"/>
        <v>1</v>
      </c>
    </row>
    <row r="71" spans="1:19">
      <c r="C71" s="87">
        <v>7</v>
      </c>
      <c r="D71" s="87">
        <v>10</v>
      </c>
      <c r="E71" s="87">
        <v>10</v>
      </c>
      <c r="F71" s="87">
        <v>9.5</v>
      </c>
      <c r="G71" s="86">
        <v>36.5</v>
      </c>
      <c r="I71" s="31" t="s">
        <v>306</v>
      </c>
      <c r="N71">
        <f t="shared" si="12"/>
        <v>1</v>
      </c>
      <c r="O71">
        <f t="shared" si="13"/>
        <v>1</v>
      </c>
      <c r="P71">
        <f t="shared" si="14"/>
        <v>1</v>
      </c>
      <c r="Q71">
        <f t="shared" si="15"/>
        <v>1</v>
      </c>
      <c r="R71">
        <f t="shared" si="16"/>
        <v>1</v>
      </c>
      <c r="S71" s="113">
        <f t="shared" si="17"/>
        <v>1</v>
      </c>
    </row>
    <row r="72" spans="1:19">
      <c r="C72" s="87">
        <v>8</v>
      </c>
      <c r="D72" s="87">
        <v>9</v>
      </c>
      <c r="E72" s="87">
        <v>10</v>
      </c>
      <c r="F72" s="87">
        <v>9</v>
      </c>
      <c r="G72" s="86">
        <v>36</v>
      </c>
      <c r="I72" s="31" t="s">
        <v>306</v>
      </c>
      <c r="N72">
        <f t="shared" si="12"/>
        <v>1</v>
      </c>
      <c r="O72">
        <f t="shared" si="13"/>
        <v>1</v>
      </c>
      <c r="P72">
        <f t="shared" si="14"/>
        <v>1</v>
      </c>
      <c r="Q72">
        <f t="shared" si="15"/>
        <v>1</v>
      </c>
      <c r="R72">
        <f t="shared" si="16"/>
        <v>1</v>
      </c>
      <c r="S72" s="113">
        <f t="shared" si="17"/>
        <v>1</v>
      </c>
    </row>
    <row r="73" spans="1:19">
      <c r="C73" s="87">
        <v>6.5</v>
      </c>
      <c r="D73" s="87">
        <v>9</v>
      </c>
      <c r="E73" s="87">
        <v>9</v>
      </c>
      <c r="F73" s="87">
        <v>9</v>
      </c>
      <c r="G73" s="86">
        <v>33.5</v>
      </c>
      <c r="I73" s="31" t="s">
        <v>306</v>
      </c>
      <c r="N73">
        <f t="shared" si="12"/>
        <v>1</v>
      </c>
      <c r="O73">
        <f t="shared" si="13"/>
        <v>1</v>
      </c>
      <c r="P73">
        <f t="shared" si="14"/>
        <v>1</v>
      </c>
      <c r="Q73">
        <f t="shared" si="15"/>
        <v>1</v>
      </c>
      <c r="R73">
        <f t="shared" si="16"/>
        <v>1</v>
      </c>
      <c r="S73" s="113">
        <f t="shared" si="17"/>
        <v>1</v>
      </c>
    </row>
    <row r="74" spans="1:19">
      <c r="C74" s="87">
        <v>7</v>
      </c>
      <c r="D74" s="87">
        <v>9</v>
      </c>
      <c r="E74" s="31">
        <v>4.5</v>
      </c>
      <c r="F74" s="87">
        <v>7</v>
      </c>
      <c r="G74" s="86">
        <v>27.5</v>
      </c>
      <c r="I74" s="31" t="s">
        <v>306</v>
      </c>
      <c r="N74">
        <f t="shared" si="12"/>
        <v>1</v>
      </c>
      <c r="O74">
        <f t="shared" si="13"/>
        <v>1</v>
      </c>
      <c r="P74">
        <f t="shared" si="14"/>
        <v>0</v>
      </c>
      <c r="Q74">
        <f t="shared" si="15"/>
        <v>1</v>
      </c>
      <c r="R74">
        <f t="shared" si="16"/>
        <v>1</v>
      </c>
      <c r="S74" s="113">
        <f t="shared" si="17"/>
        <v>1</v>
      </c>
    </row>
    <row r="75" spans="1:19">
      <c r="C75" s="87">
        <v>6.5</v>
      </c>
      <c r="D75" s="87">
        <v>9</v>
      </c>
      <c r="E75" s="31">
        <v>4.5</v>
      </c>
      <c r="F75" s="87">
        <v>7</v>
      </c>
      <c r="G75" s="86">
        <v>27</v>
      </c>
      <c r="I75" s="31" t="s">
        <v>306</v>
      </c>
      <c r="N75">
        <f t="shared" si="12"/>
        <v>1</v>
      </c>
      <c r="O75">
        <f t="shared" si="13"/>
        <v>1</v>
      </c>
      <c r="P75">
        <f t="shared" si="14"/>
        <v>0</v>
      </c>
      <c r="Q75">
        <f t="shared" si="15"/>
        <v>1</v>
      </c>
      <c r="R75">
        <f t="shared" si="16"/>
        <v>1</v>
      </c>
      <c r="S75" s="113">
        <f t="shared" si="17"/>
        <v>1</v>
      </c>
    </row>
    <row r="76" spans="1:19">
      <c r="C76" s="87">
        <v>5</v>
      </c>
      <c r="D76" s="87">
        <v>9</v>
      </c>
      <c r="E76" s="31">
        <v>0</v>
      </c>
      <c r="F76" s="87">
        <v>8.5</v>
      </c>
      <c r="G76" s="86">
        <v>22.5</v>
      </c>
      <c r="I76" s="31" t="s">
        <v>306</v>
      </c>
      <c r="N76">
        <f t="shared" si="12"/>
        <v>1</v>
      </c>
      <c r="O76">
        <f t="shared" si="13"/>
        <v>1</v>
      </c>
      <c r="P76">
        <f t="shared" si="14"/>
        <v>0</v>
      </c>
      <c r="Q76">
        <f t="shared" si="15"/>
        <v>1</v>
      </c>
      <c r="R76">
        <f t="shared" si="16"/>
        <v>1</v>
      </c>
      <c r="S76" s="113">
        <f t="shared" si="17"/>
        <v>1</v>
      </c>
    </row>
    <row r="77" spans="1:19">
      <c r="C77" s="87">
        <v>8</v>
      </c>
      <c r="D77" s="87">
        <v>10</v>
      </c>
      <c r="E77" s="31">
        <v>0</v>
      </c>
      <c r="F77" s="87">
        <v>3</v>
      </c>
      <c r="G77" s="86">
        <v>21</v>
      </c>
      <c r="I77" s="31" t="s">
        <v>306</v>
      </c>
      <c r="N77">
        <f t="shared" si="12"/>
        <v>1</v>
      </c>
      <c r="O77">
        <f t="shared" si="13"/>
        <v>1</v>
      </c>
      <c r="P77">
        <f t="shared" si="14"/>
        <v>0</v>
      </c>
      <c r="Q77">
        <f t="shared" si="15"/>
        <v>0</v>
      </c>
      <c r="R77">
        <f t="shared" si="16"/>
        <v>1</v>
      </c>
      <c r="S77" s="113">
        <f t="shared" si="17"/>
        <v>1</v>
      </c>
    </row>
    <row r="78" spans="1:19">
      <c r="C78" s="87">
        <v>0</v>
      </c>
      <c r="D78" s="87">
        <v>2</v>
      </c>
      <c r="E78" s="31">
        <v>8</v>
      </c>
      <c r="F78" s="87">
        <v>5</v>
      </c>
      <c r="G78" s="86">
        <v>15</v>
      </c>
      <c r="I78" s="31" t="s">
        <v>306</v>
      </c>
      <c r="N78">
        <f t="shared" si="12"/>
        <v>0</v>
      </c>
      <c r="O78">
        <f t="shared" si="13"/>
        <v>0</v>
      </c>
      <c r="P78">
        <f t="shared" si="14"/>
        <v>1</v>
      </c>
      <c r="Q78">
        <f t="shared" si="15"/>
        <v>1</v>
      </c>
      <c r="R78">
        <f t="shared" si="16"/>
        <v>1</v>
      </c>
      <c r="S78" s="113">
        <f t="shared" si="17"/>
        <v>1</v>
      </c>
    </row>
    <row r="79" spans="1:19">
      <c r="C79" s="87">
        <v>0</v>
      </c>
      <c r="D79" s="87">
        <v>9</v>
      </c>
      <c r="E79" s="31">
        <v>4.5</v>
      </c>
      <c r="F79" s="87">
        <v>3</v>
      </c>
      <c r="G79" s="86">
        <v>16.5</v>
      </c>
      <c r="I79" s="31" t="s">
        <v>312</v>
      </c>
      <c r="N79">
        <f t="shared" si="12"/>
        <v>0</v>
      </c>
      <c r="O79">
        <f t="shared" si="13"/>
        <v>1</v>
      </c>
      <c r="P79">
        <f t="shared" si="14"/>
        <v>0</v>
      </c>
      <c r="Q79">
        <f t="shared" si="15"/>
        <v>0</v>
      </c>
      <c r="R79">
        <f t="shared" si="16"/>
        <v>1</v>
      </c>
      <c r="S79" s="113">
        <f t="shared" si="17"/>
        <v>0</v>
      </c>
    </row>
    <row r="80" spans="1:19">
      <c r="C80" s="87">
        <v>2</v>
      </c>
      <c r="D80" s="87">
        <v>0</v>
      </c>
      <c r="E80" s="31">
        <v>4.5</v>
      </c>
      <c r="F80" s="87">
        <v>9.5</v>
      </c>
      <c r="G80" s="86">
        <v>16</v>
      </c>
      <c r="I80" s="31" t="s">
        <v>312</v>
      </c>
      <c r="N80">
        <f t="shared" si="12"/>
        <v>0</v>
      </c>
      <c r="O80">
        <f t="shared" si="13"/>
        <v>0</v>
      </c>
      <c r="P80">
        <f t="shared" si="14"/>
        <v>0</v>
      </c>
      <c r="Q80">
        <f t="shared" si="15"/>
        <v>1</v>
      </c>
      <c r="R80">
        <f t="shared" si="16"/>
        <v>1</v>
      </c>
      <c r="S80" s="113">
        <f t="shared" si="17"/>
        <v>0</v>
      </c>
    </row>
    <row r="81" spans="1:19">
      <c r="C81" s="87">
        <v>0</v>
      </c>
      <c r="D81" s="87">
        <v>9</v>
      </c>
      <c r="E81" s="31">
        <v>4</v>
      </c>
      <c r="F81" s="87">
        <v>0</v>
      </c>
      <c r="G81" s="86">
        <v>13</v>
      </c>
      <c r="I81" s="31" t="s">
        <v>312</v>
      </c>
      <c r="N81">
        <f t="shared" si="12"/>
        <v>0</v>
      </c>
      <c r="O81">
        <f t="shared" si="13"/>
        <v>1</v>
      </c>
      <c r="P81">
        <f t="shared" si="14"/>
        <v>0</v>
      </c>
      <c r="Q81">
        <f t="shared" si="15"/>
        <v>0</v>
      </c>
      <c r="R81">
        <f t="shared" si="16"/>
        <v>0</v>
      </c>
      <c r="S81" s="113">
        <f t="shared" si="17"/>
        <v>0</v>
      </c>
    </row>
    <row r="82" spans="1:19">
      <c r="C82" s="87">
        <v>0</v>
      </c>
      <c r="D82" s="87">
        <v>3</v>
      </c>
      <c r="E82" s="31">
        <v>4.5</v>
      </c>
      <c r="F82" s="87">
        <v>0</v>
      </c>
      <c r="G82" s="86">
        <v>7.5</v>
      </c>
      <c r="I82" s="31" t="s">
        <v>312</v>
      </c>
      <c r="N82">
        <f t="shared" si="12"/>
        <v>0</v>
      </c>
      <c r="O82">
        <f t="shared" si="13"/>
        <v>0</v>
      </c>
      <c r="P82">
        <f t="shared" si="14"/>
        <v>0</v>
      </c>
      <c r="Q82">
        <f t="shared" si="15"/>
        <v>0</v>
      </c>
      <c r="R82">
        <f t="shared" si="16"/>
        <v>0</v>
      </c>
      <c r="S82" s="113">
        <f t="shared" si="17"/>
        <v>0</v>
      </c>
    </row>
    <row r="83" spans="1:19">
      <c r="C83" s="87">
        <v>0</v>
      </c>
      <c r="D83" s="87">
        <v>2</v>
      </c>
      <c r="E83" s="31">
        <v>3.5</v>
      </c>
      <c r="F83" s="87">
        <v>0.5</v>
      </c>
      <c r="G83" s="86">
        <v>6</v>
      </c>
      <c r="I83" s="31" t="s">
        <v>312</v>
      </c>
      <c r="N83">
        <f t="shared" si="12"/>
        <v>0</v>
      </c>
      <c r="O83">
        <f t="shared" si="13"/>
        <v>0</v>
      </c>
      <c r="P83">
        <f t="shared" si="14"/>
        <v>0</v>
      </c>
      <c r="Q83">
        <f t="shared" si="15"/>
        <v>0</v>
      </c>
      <c r="R83">
        <f t="shared" si="16"/>
        <v>0</v>
      </c>
      <c r="S83" s="113">
        <f t="shared" si="17"/>
        <v>0</v>
      </c>
    </row>
    <row r="84" spans="1:19">
      <c r="C84" s="87">
        <v>0</v>
      </c>
      <c r="D84" s="31">
        <v>0</v>
      </c>
      <c r="E84" s="31">
        <v>1.5</v>
      </c>
      <c r="F84" s="31">
        <v>0</v>
      </c>
      <c r="G84" s="31">
        <v>1.5</v>
      </c>
      <c r="I84" s="31" t="s">
        <v>312</v>
      </c>
      <c r="N84">
        <f t="shared" si="12"/>
        <v>0</v>
      </c>
      <c r="O84">
        <f t="shared" si="13"/>
        <v>0</v>
      </c>
      <c r="P84">
        <f t="shared" si="14"/>
        <v>0</v>
      </c>
      <c r="Q84">
        <f t="shared" si="15"/>
        <v>0</v>
      </c>
      <c r="R84">
        <f t="shared" si="16"/>
        <v>0</v>
      </c>
      <c r="S84" s="113">
        <f t="shared" si="17"/>
        <v>0</v>
      </c>
    </row>
    <row r="85" spans="1:19">
      <c r="A85" s="31" t="s">
        <v>406</v>
      </c>
      <c r="B85" s="83" t="s">
        <v>413</v>
      </c>
      <c r="C85" s="84">
        <v>9</v>
      </c>
      <c r="D85" s="84">
        <v>8</v>
      </c>
      <c r="E85" s="84">
        <v>10</v>
      </c>
      <c r="F85" s="84">
        <v>10</v>
      </c>
      <c r="G85" s="84">
        <v>37</v>
      </c>
      <c r="H85" s="84">
        <v>203.39</v>
      </c>
      <c r="N85">
        <f t="shared" si="12"/>
        <v>1</v>
      </c>
      <c r="O85">
        <f t="shared" si="13"/>
        <v>1</v>
      </c>
      <c r="P85">
        <f t="shared" si="14"/>
        <v>1</v>
      </c>
      <c r="Q85">
        <f t="shared" si="15"/>
        <v>1</v>
      </c>
      <c r="R85">
        <f t="shared" si="16"/>
        <v>1</v>
      </c>
      <c r="S85" s="113">
        <f t="shared" si="17"/>
        <v>1</v>
      </c>
    </row>
    <row r="86" spans="1:19">
      <c r="B86" s="83" t="s">
        <v>414</v>
      </c>
      <c r="C86" s="84">
        <v>9</v>
      </c>
      <c r="D86" s="84">
        <v>8</v>
      </c>
      <c r="E86" s="84">
        <v>10</v>
      </c>
      <c r="F86" s="84">
        <v>9.5</v>
      </c>
      <c r="G86" s="84">
        <v>36.5</v>
      </c>
      <c r="H86" s="84">
        <v>200</v>
      </c>
      <c r="N86">
        <f t="shared" si="12"/>
        <v>1</v>
      </c>
      <c r="O86">
        <f t="shared" si="13"/>
        <v>1</v>
      </c>
      <c r="P86">
        <f t="shared" si="14"/>
        <v>1</v>
      </c>
      <c r="Q86">
        <f t="shared" si="15"/>
        <v>1</v>
      </c>
      <c r="R86">
        <f t="shared" si="16"/>
        <v>1</v>
      </c>
      <c r="S86" s="113">
        <f t="shared" si="17"/>
        <v>1</v>
      </c>
    </row>
    <row r="87" spans="1:19">
      <c r="B87" s="83" t="s">
        <v>415</v>
      </c>
      <c r="C87" s="84">
        <v>9</v>
      </c>
      <c r="D87" s="84">
        <v>7</v>
      </c>
      <c r="E87" s="84">
        <v>10</v>
      </c>
      <c r="F87" s="84">
        <v>10</v>
      </c>
      <c r="G87" s="84">
        <v>36</v>
      </c>
      <c r="H87" s="84" t="s">
        <v>416</v>
      </c>
      <c r="N87">
        <f t="shared" si="12"/>
        <v>1</v>
      </c>
      <c r="O87">
        <f t="shared" si="13"/>
        <v>1</v>
      </c>
      <c r="P87">
        <f t="shared" si="14"/>
        <v>1</v>
      </c>
      <c r="Q87">
        <f t="shared" si="15"/>
        <v>1</v>
      </c>
      <c r="R87">
        <f t="shared" si="16"/>
        <v>1</v>
      </c>
      <c r="S87" s="113">
        <f t="shared" si="17"/>
        <v>1</v>
      </c>
    </row>
    <row r="88" spans="1:19">
      <c r="B88" s="83" t="s">
        <v>417</v>
      </c>
      <c r="C88" s="84">
        <v>9</v>
      </c>
      <c r="D88" s="84">
        <v>10</v>
      </c>
      <c r="E88" s="84">
        <v>5</v>
      </c>
      <c r="F88" s="84">
        <v>10</v>
      </c>
      <c r="G88" s="84">
        <v>34</v>
      </c>
      <c r="H88" s="84" t="s">
        <v>418</v>
      </c>
      <c r="N88">
        <f t="shared" si="12"/>
        <v>1</v>
      </c>
      <c r="O88">
        <f t="shared" si="13"/>
        <v>1</v>
      </c>
      <c r="P88">
        <f t="shared" si="14"/>
        <v>1</v>
      </c>
      <c r="Q88">
        <f t="shared" si="15"/>
        <v>1</v>
      </c>
      <c r="R88">
        <f t="shared" si="16"/>
        <v>1</v>
      </c>
      <c r="S88" s="113">
        <f t="shared" si="17"/>
        <v>1</v>
      </c>
    </row>
    <row r="89" spans="1:19">
      <c r="B89" s="83" t="s">
        <v>419</v>
      </c>
      <c r="C89" s="84">
        <v>9</v>
      </c>
      <c r="D89" s="84">
        <v>7</v>
      </c>
      <c r="E89" s="84">
        <v>5</v>
      </c>
      <c r="F89" s="84">
        <v>9</v>
      </c>
      <c r="G89" s="84">
        <v>30</v>
      </c>
      <c r="H89" s="84" t="s">
        <v>420</v>
      </c>
      <c r="N89">
        <f t="shared" si="12"/>
        <v>1</v>
      </c>
      <c r="O89">
        <f t="shared" si="13"/>
        <v>1</v>
      </c>
      <c r="P89">
        <f t="shared" si="14"/>
        <v>1</v>
      </c>
      <c r="Q89">
        <f t="shared" si="15"/>
        <v>1</v>
      </c>
      <c r="R89">
        <f t="shared" si="16"/>
        <v>1</v>
      </c>
      <c r="S89" s="113">
        <f t="shared" si="17"/>
        <v>1</v>
      </c>
    </row>
    <row r="90" spans="1:19">
      <c r="B90" s="83" t="s">
        <v>421</v>
      </c>
      <c r="C90" s="84">
        <v>4.5</v>
      </c>
      <c r="D90" s="84">
        <v>7</v>
      </c>
      <c r="E90" s="84">
        <v>10</v>
      </c>
      <c r="F90" s="84">
        <v>4</v>
      </c>
      <c r="G90" s="84">
        <v>25.5</v>
      </c>
      <c r="H90" s="84" t="s">
        <v>422</v>
      </c>
      <c r="N90">
        <f t="shared" si="12"/>
        <v>0</v>
      </c>
      <c r="O90">
        <f t="shared" si="13"/>
        <v>1</v>
      </c>
      <c r="P90">
        <f t="shared" si="14"/>
        <v>1</v>
      </c>
      <c r="Q90">
        <f t="shared" si="15"/>
        <v>0</v>
      </c>
      <c r="R90">
        <f t="shared" si="16"/>
        <v>1</v>
      </c>
      <c r="S90" s="113">
        <f t="shared" si="17"/>
        <v>1</v>
      </c>
    </row>
    <row r="91" spans="1:19">
      <c r="B91" s="83" t="s">
        <v>423</v>
      </c>
      <c r="C91" s="84">
        <v>0</v>
      </c>
      <c r="D91" s="84">
        <v>10</v>
      </c>
      <c r="E91" s="84">
        <v>5</v>
      </c>
      <c r="F91" s="84">
        <v>7</v>
      </c>
      <c r="G91" s="84">
        <v>22</v>
      </c>
      <c r="H91" s="84" t="s">
        <v>424</v>
      </c>
      <c r="N91">
        <f t="shared" si="12"/>
        <v>0</v>
      </c>
      <c r="O91">
        <f t="shared" si="13"/>
        <v>1</v>
      </c>
      <c r="P91">
        <f t="shared" si="14"/>
        <v>1</v>
      </c>
      <c r="Q91">
        <f t="shared" si="15"/>
        <v>1</v>
      </c>
      <c r="R91">
        <f t="shared" si="16"/>
        <v>1</v>
      </c>
      <c r="S91" s="113">
        <f t="shared" si="17"/>
        <v>1</v>
      </c>
    </row>
    <row r="92" spans="1:19">
      <c r="B92" s="83" t="s">
        <v>425</v>
      </c>
      <c r="C92" s="84">
        <v>5</v>
      </c>
      <c r="D92" s="84">
        <v>7</v>
      </c>
      <c r="E92" s="84">
        <v>0</v>
      </c>
      <c r="F92" s="84">
        <v>5</v>
      </c>
      <c r="G92" s="84">
        <v>17</v>
      </c>
      <c r="H92" s="84" t="s">
        <v>426</v>
      </c>
      <c r="N92">
        <f t="shared" si="12"/>
        <v>1</v>
      </c>
      <c r="O92">
        <f t="shared" si="13"/>
        <v>1</v>
      </c>
      <c r="P92">
        <f t="shared" si="14"/>
        <v>0</v>
      </c>
      <c r="Q92">
        <f t="shared" si="15"/>
        <v>1</v>
      </c>
      <c r="R92">
        <f t="shared" si="16"/>
        <v>1</v>
      </c>
      <c r="S92" s="113">
        <f t="shared" si="17"/>
        <v>1</v>
      </c>
    </row>
    <row r="93" spans="1:19">
      <c r="B93" s="83" t="s">
        <v>427</v>
      </c>
      <c r="C93" s="84">
        <v>8</v>
      </c>
      <c r="D93" s="84">
        <v>7</v>
      </c>
      <c r="E93" s="84">
        <v>0</v>
      </c>
      <c r="F93" s="84">
        <v>2</v>
      </c>
      <c r="G93" s="84">
        <v>17</v>
      </c>
      <c r="H93" s="84" t="s">
        <v>428</v>
      </c>
      <c r="N93">
        <f t="shared" si="12"/>
        <v>1</v>
      </c>
      <c r="O93">
        <f t="shared" si="13"/>
        <v>1</v>
      </c>
      <c r="P93">
        <f t="shared" si="14"/>
        <v>0</v>
      </c>
      <c r="Q93">
        <f t="shared" si="15"/>
        <v>0</v>
      </c>
      <c r="R93">
        <f t="shared" si="16"/>
        <v>1</v>
      </c>
      <c r="S93" s="113">
        <f t="shared" si="17"/>
        <v>1</v>
      </c>
    </row>
    <row r="94" spans="1:19">
      <c r="B94" s="83" t="s">
        <v>429</v>
      </c>
      <c r="C94" s="84">
        <v>7</v>
      </c>
      <c r="D94" s="84">
        <v>3</v>
      </c>
      <c r="E94" s="84">
        <v>5</v>
      </c>
      <c r="F94" s="84">
        <v>1</v>
      </c>
      <c r="G94" s="84">
        <v>16</v>
      </c>
      <c r="H94" s="84" t="s">
        <v>430</v>
      </c>
      <c r="N94">
        <f t="shared" si="12"/>
        <v>1</v>
      </c>
      <c r="O94">
        <f t="shared" si="13"/>
        <v>0</v>
      </c>
      <c r="P94">
        <f t="shared" si="14"/>
        <v>1</v>
      </c>
      <c r="Q94">
        <f t="shared" si="15"/>
        <v>0</v>
      </c>
      <c r="R94">
        <f t="shared" si="16"/>
        <v>1</v>
      </c>
      <c r="S94" s="113">
        <f t="shared" si="17"/>
        <v>1</v>
      </c>
    </row>
    <row r="95" spans="1:19">
      <c r="B95" s="83" t="s">
        <v>431</v>
      </c>
      <c r="C95" s="84">
        <v>8</v>
      </c>
      <c r="D95" s="84">
        <v>2</v>
      </c>
      <c r="E95" s="84">
        <v>5</v>
      </c>
      <c r="F95" s="84">
        <v>0</v>
      </c>
      <c r="G95" s="84">
        <v>15</v>
      </c>
      <c r="H95" s="84" t="s">
        <v>432</v>
      </c>
      <c r="N95">
        <f t="shared" si="12"/>
        <v>1</v>
      </c>
      <c r="O95">
        <f t="shared" si="13"/>
        <v>0</v>
      </c>
      <c r="P95">
        <f t="shared" si="14"/>
        <v>1</v>
      </c>
      <c r="Q95">
        <f t="shared" si="15"/>
        <v>0</v>
      </c>
      <c r="R95">
        <f t="shared" si="16"/>
        <v>1</v>
      </c>
      <c r="S95" s="113">
        <f t="shared" si="17"/>
        <v>1</v>
      </c>
    </row>
    <row r="96" spans="1:19">
      <c r="B96" s="83" t="s">
        <v>433</v>
      </c>
      <c r="C96" s="84">
        <v>6</v>
      </c>
      <c r="D96" s="84">
        <v>3</v>
      </c>
      <c r="E96" s="84">
        <v>5</v>
      </c>
      <c r="F96" s="84">
        <v>0</v>
      </c>
      <c r="G96" s="84">
        <v>14</v>
      </c>
      <c r="H96" s="84" t="s">
        <v>434</v>
      </c>
      <c r="N96">
        <f t="shared" si="12"/>
        <v>1</v>
      </c>
      <c r="O96">
        <f t="shared" si="13"/>
        <v>0</v>
      </c>
      <c r="P96">
        <f t="shared" si="14"/>
        <v>1</v>
      </c>
      <c r="Q96">
        <f t="shared" si="15"/>
        <v>0</v>
      </c>
      <c r="R96">
        <f t="shared" si="16"/>
        <v>1</v>
      </c>
      <c r="S96" s="113">
        <f t="shared" si="17"/>
        <v>1</v>
      </c>
    </row>
    <row r="97" spans="2:19">
      <c r="B97" s="83" t="s">
        <v>435</v>
      </c>
      <c r="C97" s="84">
        <v>2</v>
      </c>
      <c r="D97" s="84">
        <v>7</v>
      </c>
      <c r="E97" s="84">
        <v>5</v>
      </c>
      <c r="F97" s="84">
        <v>0</v>
      </c>
      <c r="G97" s="84">
        <v>14</v>
      </c>
      <c r="H97" s="84" t="s">
        <v>436</v>
      </c>
      <c r="N97">
        <f t="shared" si="12"/>
        <v>0</v>
      </c>
      <c r="O97">
        <f t="shared" si="13"/>
        <v>1</v>
      </c>
      <c r="P97">
        <f t="shared" si="14"/>
        <v>1</v>
      </c>
      <c r="Q97">
        <f t="shared" si="15"/>
        <v>0</v>
      </c>
      <c r="R97">
        <f t="shared" si="16"/>
        <v>1</v>
      </c>
      <c r="S97" s="113">
        <f t="shared" si="17"/>
        <v>1</v>
      </c>
    </row>
    <row r="98" spans="2:19">
      <c r="B98" s="83" t="s">
        <v>437</v>
      </c>
      <c r="C98" s="84">
        <v>0</v>
      </c>
      <c r="D98" s="84">
        <v>8</v>
      </c>
      <c r="E98" s="84">
        <v>5</v>
      </c>
      <c r="F98" s="84">
        <v>1</v>
      </c>
      <c r="G98" s="84">
        <v>14</v>
      </c>
      <c r="H98" s="84" t="s">
        <v>438</v>
      </c>
      <c r="N98">
        <f t="shared" si="12"/>
        <v>0</v>
      </c>
      <c r="O98">
        <f t="shared" si="13"/>
        <v>1</v>
      </c>
      <c r="P98">
        <f t="shared" si="14"/>
        <v>1</v>
      </c>
      <c r="Q98">
        <f t="shared" si="15"/>
        <v>0</v>
      </c>
      <c r="R98">
        <f t="shared" si="16"/>
        <v>1</v>
      </c>
      <c r="S98" s="113">
        <f t="shared" si="17"/>
        <v>1</v>
      </c>
    </row>
    <row r="99" spans="2:19">
      <c r="B99" s="83" t="s">
        <v>439</v>
      </c>
      <c r="C99" s="84">
        <v>7</v>
      </c>
      <c r="D99" s="84">
        <v>0</v>
      </c>
      <c r="E99" s="84">
        <v>5</v>
      </c>
      <c r="F99" s="84">
        <v>0</v>
      </c>
      <c r="G99" s="84">
        <v>12</v>
      </c>
      <c r="H99" s="84" t="s">
        <v>440</v>
      </c>
      <c r="N99">
        <f t="shared" si="12"/>
        <v>1</v>
      </c>
      <c r="O99">
        <f t="shared" si="13"/>
        <v>0</v>
      </c>
      <c r="P99">
        <f t="shared" si="14"/>
        <v>1</v>
      </c>
      <c r="Q99">
        <f t="shared" si="15"/>
        <v>0</v>
      </c>
      <c r="R99">
        <f t="shared" si="16"/>
        <v>0</v>
      </c>
      <c r="S99" s="113">
        <f t="shared" si="17"/>
        <v>0</v>
      </c>
    </row>
    <row r="100" spans="2:19">
      <c r="B100" s="83" t="s">
        <v>441</v>
      </c>
      <c r="C100" s="84">
        <v>1</v>
      </c>
      <c r="D100" s="84">
        <v>8</v>
      </c>
      <c r="E100" s="84">
        <v>0</v>
      </c>
      <c r="F100" s="84">
        <v>3</v>
      </c>
      <c r="G100" s="84">
        <v>12</v>
      </c>
      <c r="H100" s="84" t="s">
        <v>442</v>
      </c>
      <c r="N100">
        <f t="shared" si="12"/>
        <v>0</v>
      </c>
      <c r="O100">
        <f t="shared" si="13"/>
        <v>1</v>
      </c>
      <c r="P100">
        <f t="shared" si="14"/>
        <v>0</v>
      </c>
      <c r="Q100">
        <f t="shared" si="15"/>
        <v>0</v>
      </c>
      <c r="R100">
        <f t="shared" si="16"/>
        <v>0</v>
      </c>
      <c r="S100" s="113">
        <f t="shared" si="17"/>
        <v>0</v>
      </c>
    </row>
    <row r="101" spans="2:19">
      <c r="B101" s="83" t="s">
        <v>443</v>
      </c>
      <c r="C101" s="84">
        <v>7</v>
      </c>
      <c r="D101" s="84">
        <v>2</v>
      </c>
      <c r="E101" s="84">
        <v>2</v>
      </c>
      <c r="F101" s="84">
        <v>0</v>
      </c>
      <c r="G101" s="84">
        <v>11</v>
      </c>
      <c r="H101" s="84" t="s">
        <v>444</v>
      </c>
      <c r="N101">
        <f t="shared" si="12"/>
        <v>1</v>
      </c>
      <c r="O101">
        <f t="shared" si="13"/>
        <v>0</v>
      </c>
      <c r="P101">
        <f t="shared" si="14"/>
        <v>0</v>
      </c>
      <c r="Q101">
        <f t="shared" si="15"/>
        <v>0</v>
      </c>
      <c r="R101">
        <f t="shared" si="16"/>
        <v>0</v>
      </c>
      <c r="S101" s="113">
        <f t="shared" si="17"/>
        <v>0</v>
      </c>
    </row>
    <row r="102" spans="2:19">
      <c r="B102" s="83" t="s">
        <v>445</v>
      </c>
      <c r="C102" s="84">
        <v>0</v>
      </c>
      <c r="D102" s="84">
        <v>3</v>
      </c>
      <c r="E102" s="84">
        <v>5</v>
      </c>
      <c r="F102" s="84">
        <v>3</v>
      </c>
      <c r="G102" s="84">
        <v>11</v>
      </c>
      <c r="H102" s="84" t="s">
        <v>446</v>
      </c>
      <c r="N102">
        <f t="shared" si="12"/>
        <v>0</v>
      </c>
      <c r="O102">
        <f t="shared" si="13"/>
        <v>0</v>
      </c>
      <c r="P102">
        <f t="shared" si="14"/>
        <v>1</v>
      </c>
      <c r="Q102">
        <f t="shared" si="15"/>
        <v>0</v>
      </c>
      <c r="R102">
        <f t="shared" si="16"/>
        <v>0</v>
      </c>
      <c r="S102" s="113">
        <f t="shared" si="17"/>
        <v>0</v>
      </c>
    </row>
    <row r="103" spans="2:19">
      <c r="B103" s="83" t="s">
        <v>447</v>
      </c>
      <c r="C103" s="84">
        <v>3.5</v>
      </c>
      <c r="D103" s="84">
        <v>2</v>
      </c>
      <c r="E103" s="84">
        <v>5</v>
      </c>
      <c r="F103" s="84">
        <v>0</v>
      </c>
      <c r="G103" s="84">
        <v>10.5</v>
      </c>
      <c r="H103" s="84" t="s">
        <v>448</v>
      </c>
      <c r="N103">
        <f t="shared" si="12"/>
        <v>0</v>
      </c>
      <c r="O103">
        <f t="shared" si="13"/>
        <v>0</v>
      </c>
      <c r="P103">
        <f t="shared" si="14"/>
        <v>1</v>
      </c>
      <c r="Q103">
        <f t="shared" si="15"/>
        <v>0</v>
      </c>
      <c r="R103">
        <f t="shared" si="16"/>
        <v>0</v>
      </c>
      <c r="S103" s="113">
        <f t="shared" si="17"/>
        <v>0</v>
      </c>
    </row>
    <row r="104" spans="2:19">
      <c r="B104" s="83" t="s">
        <v>449</v>
      </c>
      <c r="C104" s="84">
        <v>0</v>
      </c>
      <c r="D104" s="84">
        <v>9</v>
      </c>
      <c r="E104" s="84">
        <v>0</v>
      </c>
      <c r="F104" s="84">
        <v>0</v>
      </c>
      <c r="G104" s="84">
        <v>9</v>
      </c>
      <c r="H104" s="84" t="s">
        <v>450</v>
      </c>
      <c r="N104">
        <f t="shared" si="12"/>
        <v>0</v>
      </c>
      <c r="O104">
        <f t="shared" si="13"/>
        <v>1</v>
      </c>
      <c r="P104">
        <f t="shared" si="14"/>
        <v>0</v>
      </c>
      <c r="Q104">
        <f t="shared" si="15"/>
        <v>0</v>
      </c>
      <c r="R104">
        <f t="shared" si="16"/>
        <v>0</v>
      </c>
      <c r="S104" s="113">
        <f t="shared" si="17"/>
        <v>0</v>
      </c>
    </row>
    <row r="105" spans="2:19">
      <c r="B105" s="83" t="s">
        <v>451</v>
      </c>
      <c r="C105" s="84">
        <v>0</v>
      </c>
      <c r="D105" s="84">
        <v>2</v>
      </c>
      <c r="E105" s="84">
        <v>5</v>
      </c>
      <c r="F105" s="84">
        <v>1</v>
      </c>
      <c r="G105" s="84">
        <v>8</v>
      </c>
      <c r="H105" s="84" t="s">
        <v>452</v>
      </c>
      <c r="N105">
        <f t="shared" si="12"/>
        <v>0</v>
      </c>
      <c r="O105">
        <f t="shared" si="13"/>
        <v>0</v>
      </c>
      <c r="P105">
        <f t="shared" si="14"/>
        <v>1</v>
      </c>
      <c r="Q105">
        <f t="shared" si="15"/>
        <v>0</v>
      </c>
      <c r="R105">
        <f t="shared" si="16"/>
        <v>0</v>
      </c>
      <c r="S105" s="113">
        <f t="shared" si="17"/>
        <v>0</v>
      </c>
    </row>
    <row r="106" spans="2:19">
      <c r="B106" s="83" t="s">
        <v>453</v>
      </c>
      <c r="C106" s="84">
        <v>0</v>
      </c>
      <c r="D106" s="84">
        <v>2</v>
      </c>
      <c r="E106" s="84">
        <v>5</v>
      </c>
      <c r="F106" s="84">
        <v>0</v>
      </c>
      <c r="G106" s="84">
        <v>7</v>
      </c>
      <c r="H106" s="84" t="s">
        <v>454</v>
      </c>
      <c r="N106">
        <f t="shared" si="12"/>
        <v>0</v>
      </c>
      <c r="O106">
        <f t="shared" si="13"/>
        <v>0</v>
      </c>
      <c r="P106">
        <f t="shared" si="14"/>
        <v>1</v>
      </c>
      <c r="Q106">
        <f t="shared" si="15"/>
        <v>0</v>
      </c>
      <c r="R106">
        <f t="shared" si="16"/>
        <v>0</v>
      </c>
      <c r="S106" s="113">
        <f t="shared" si="17"/>
        <v>0</v>
      </c>
    </row>
    <row r="107" spans="2:19">
      <c r="B107" s="83" t="s">
        <v>455</v>
      </c>
      <c r="C107" s="84">
        <v>0</v>
      </c>
      <c r="D107" s="84">
        <v>1</v>
      </c>
      <c r="E107" s="84">
        <v>5</v>
      </c>
      <c r="F107" s="84">
        <v>0</v>
      </c>
      <c r="G107" s="84">
        <v>6</v>
      </c>
      <c r="H107" s="84" t="s">
        <v>456</v>
      </c>
      <c r="N107">
        <f t="shared" si="12"/>
        <v>0</v>
      </c>
      <c r="O107">
        <f t="shared" si="13"/>
        <v>0</v>
      </c>
      <c r="P107">
        <f t="shared" si="14"/>
        <v>1</v>
      </c>
      <c r="Q107">
        <f t="shared" si="15"/>
        <v>0</v>
      </c>
      <c r="R107">
        <f t="shared" si="16"/>
        <v>0</v>
      </c>
      <c r="S107" s="113">
        <f t="shared" si="17"/>
        <v>0</v>
      </c>
    </row>
    <row r="108" spans="2:19">
      <c r="B108" s="83" t="s">
        <v>457</v>
      </c>
      <c r="C108" s="84">
        <v>0</v>
      </c>
      <c r="D108" s="84">
        <v>2</v>
      </c>
      <c r="E108" s="84">
        <v>4</v>
      </c>
      <c r="F108" s="84">
        <v>0</v>
      </c>
      <c r="G108" s="84">
        <v>6</v>
      </c>
      <c r="H108" s="84" t="s">
        <v>458</v>
      </c>
      <c r="N108">
        <f t="shared" si="12"/>
        <v>0</v>
      </c>
      <c r="O108">
        <f t="shared" si="13"/>
        <v>0</v>
      </c>
      <c r="P108">
        <f t="shared" si="14"/>
        <v>0</v>
      </c>
      <c r="Q108">
        <f t="shared" si="15"/>
        <v>0</v>
      </c>
      <c r="R108">
        <f t="shared" si="16"/>
        <v>0</v>
      </c>
      <c r="S108" s="113">
        <f t="shared" si="17"/>
        <v>0</v>
      </c>
    </row>
    <row r="109" spans="2:19">
      <c r="B109" s="83" t="s">
        <v>459</v>
      </c>
      <c r="C109" s="84">
        <v>0</v>
      </c>
      <c r="D109" s="84">
        <v>5</v>
      </c>
      <c r="E109" s="84">
        <v>1</v>
      </c>
      <c r="F109" s="84">
        <v>0</v>
      </c>
      <c r="G109" s="84">
        <v>6</v>
      </c>
      <c r="H109" s="84" t="s">
        <v>460</v>
      </c>
      <c r="N109">
        <f t="shared" si="12"/>
        <v>0</v>
      </c>
      <c r="O109">
        <f t="shared" si="13"/>
        <v>1</v>
      </c>
      <c r="P109">
        <f t="shared" si="14"/>
        <v>0</v>
      </c>
      <c r="Q109">
        <f t="shared" si="15"/>
        <v>0</v>
      </c>
      <c r="R109">
        <f t="shared" si="16"/>
        <v>0</v>
      </c>
      <c r="S109" s="113">
        <f t="shared" si="17"/>
        <v>0</v>
      </c>
    </row>
    <row r="110" spans="2:19">
      <c r="B110" s="83" t="s">
        <v>461</v>
      </c>
      <c r="C110" s="84">
        <v>0</v>
      </c>
      <c r="D110" s="84">
        <v>2</v>
      </c>
      <c r="E110" s="84">
        <v>3</v>
      </c>
      <c r="F110" s="84">
        <v>0</v>
      </c>
      <c r="G110" s="84">
        <v>5</v>
      </c>
      <c r="H110" s="84" t="s">
        <v>462</v>
      </c>
      <c r="N110">
        <f t="shared" si="12"/>
        <v>0</v>
      </c>
      <c r="O110">
        <f t="shared" si="13"/>
        <v>0</v>
      </c>
      <c r="P110">
        <f t="shared" si="14"/>
        <v>0</v>
      </c>
      <c r="Q110">
        <f t="shared" si="15"/>
        <v>0</v>
      </c>
      <c r="R110">
        <f t="shared" si="16"/>
        <v>0</v>
      </c>
      <c r="S110" s="113">
        <f t="shared" si="17"/>
        <v>0</v>
      </c>
    </row>
    <row r="111" spans="2:19">
      <c r="B111" s="83" t="s">
        <v>463</v>
      </c>
      <c r="C111" s="84">
        <v>0</v>
      </c>
      <c r="D111" s="84">
        <v>3</v>
      </c>
      <c r="E111" s="84">
        <v>0</v>
      </c>
      <c r="F111" s="84">
        <v>0</v>
      </c>
      <c r="G111" s="84">
        <v>3</v>
      </c>
      <c r="H111" s="84" t="s">
        <v>464</v>
      </c>
      <c r="N111">
        <f t="shared" si="12"/>
        <v>0</v>
      </c>
      <c r="O111">
        <f t="shared" si="13"/>
        <v>0</v>
      </c>
      <c r="P111">
        <f t="shared" si="14"/>
        <v>0</v>
      </c>
      <c r="Q111">
        <f t="shared" si="15"/>
        <v>0</v>
      </c>
      <c r="R111">
        <f t="shared" si="16"/>
        <v>0</v>
      </c>
      <c r="S111" s="113">
        <f t="shared" si="17"/>
        <v>0</v>
      </c>
    </row>
    <row r="112" spans="2:19" ht="15.75" thickBot="1">
      <c r="B112" s="83" t="s">
        <v>465</v>
      </c>
      <c r="C112" s="84">
        <v>0</v>
      </c>
      <c r="D112" s="84">
        <v>2</v>
      </c>
      <c r="E112" s="84">
        <v>0</v>
      </c>
      <c r="F112" s="84">
        <v>0</v>
      </c>
      <c r="G112" s="84">
        <v>2</v>
      </c>
      <c r="H112" s="84" t="s">
        <v>466</v>
      </c>
      <c r="N112">
        <f t="shared" si="12"/>
        <v>0</v>
      </c>
      <c r="O112">
        <f t="shared" si="13"/>
        <v>0</v>
      </c>
      <c r="P112">
        <f t="shared" si="14"/>
        <v>0</v>
      </c>
      <c r="Q112">
        <f t="shared" si="15"/>
        <v>0</v>
      </c>
      <c r="R112">
        <f t="shared" si="16"/>
        <v>0</v>
      </c>
      <c r="S112" s="113">
        <f t="shared" si="17"/>
        <v>0</v>
      </c>
    </row>
    <row r="113" spans="1:19" ht="15.75" thickBot="1">
      <c r="A113" s="31" t="s">
        <v>473</v>
      </c>
      <c r="B113" s="58" t="s">
        <v>509</v>
      </c>
      <c r="C113" s="58">
        <v>7</v>
      </c>
      <c r="D113" s="58">
        <v>10</v>
      </c>
      <c r="E113" s="58">
        <v>10</v>
      </c>
      <c r="F113" s="58">
        <v>9.5</v>
      </c>
      <c r="G113" s="58">
        <v>36.5</v>
      </c>
      <c r="H113" s="58">
        <v>220.04</v>
      </c>
      <c r="N113">
        <f t="shared" si="12"/>
        <v>1</v>
      </c>
      <c r="O113">
        <f t="shared" si="13"/>
        <v>1</v>
      </c>
      <c r="P113">
        <f t="shared" si="14"/>
        <v>1</v>
      </c>
      <c r="Q113">
        <f t="shared" si="15"/>
        <v>1</v>
      </c>
      <c r="R113">
        <f t="shared" si="16"/>
        <v>1</v>
      </c>
      <c r="S113" s="113">
        <f t="shared" si="17"/>
        <v>1</v>
      </c>
    </row>
    <row r="114" spans="1:19" ht="15.75" thickBot="1">
      <c r="B114" s="60" t="s">
        <v>510</v>
      </c>
      <c r="C114" s="60">
        <v>7</v>
      </c>
      <c r="D114" s="60">
        <v>7</v>
      </c>
      <c r="E114" s="60">
        <v>5.5</v>
      </c>
      <c r="F114" s="60">
        <v>10</v>
      </c>
      <c r="G114" s="60">
        <v>29.5</v>
      </c>
      <c r="H114" s="60">
        <v>180.9</v>
      </c>
      <c r="N114">
        <f t="shared" si="12"/>
        <v>1</v>
      </c>
      <c r="O114">
        <f t="shared" si="13"/>
        <v>1</v>
      </c>
      <c r="P114">
        <f t="shared" si="14"/>
        <v>1</v>
      </c>
      <c r="Q114">
        <f t="shared" si="15"/>
        <v>1</v>
      </c>
      <c r="R114">
        <f t="shared" si="16"/>
        <v>1</v>
      </c>
      <c r="S114" s="113">
        <f t="shared" si="17"/>
        <v>1</v>
      </c>
    </row>
    <row r="115" spans="1:19" ht="15.75" thickBot="1">
      <c r="B115" s="58" t="s">
        <v>511</v>
      </c>
      <c r="C115" s="58">
        <v>1.5</v>
      </c>
      <c r="D115" s="58">
        <v>6</v>
      </c>
      <c r="E115" s="58">
        <v>10</v>
      </c>
      <c r="F115" s="58">
        <v>9</v>
      </c>
      <c r="G115" s="58">
        <v>26.5</v>
      </c>
      <c r="H115" s="58">
        <v>163.88</v>
      </c>
      <c r="N115">
        <f t="shared" si="12"/>
        <v>0</v>
      </c>
      <c r="O115">
        <f t="shared" si="13"/>
        <v>1</v>
      </c>
      <c r="P115">
        <f t="shared" si="14"/>
        <v>1</v>
      </c>
      <c r="Q115">
        <f t="shared" si="15"/>
        <v>1</v>
      </c>
      <c r="R115">
        <f t="shared" si="16"/>
        <v>1</v>
      </c>
      <c r="S115" s="113">
        <f t="shared" si="17"/>
        <v>1</v>
      </c>
    </row>
    <row r="116" spans="1:19" ht="15.75" thickBot="1">
      <c r="B116" s="60" t="s">
        <v>512</v>
      </c>
      <c r="C116" s="60">
        <v>5.5</v>
      </c>
      <c r="D116" s="60">
        <v>7</v>
      </c>
      <c r="E116" s="60">
        <v>9</v>
      </c>
      <c r="F116" s="60">
        <v>5</v>
      </c>
      <c r="G116" s="60">
        <v>26.5</v>
      </c>
      <c r="H116" s="60">
        <v>158.88</v>
      </c>
      <c r="N116">
        <f t="shared" si="12"/>
        <v>1</v>
      </c>
      <c r="O116">
        <f t="shared" si="13"/>
        <v>1</v>
      </c>
      <c r="P116">
        <f t="shared" si="14"/>
        <v>1</v>
      </c>
      <c r="Q116">
        <f t="shared" si="15"/>
        <v>1</v>
      </c>
      <c r="R116">
        <f t="shared" si="16"/>
        <v>1</v>
      </c>
      <c r="S116" s="113">
        <f t="shared" si="17"/>
        <v>1</v>
      </c>
    </row>
    <row r="117" spans="1:19" ht="15.75" thickBot="1">
      <c r="B117" s="58" t="s">
        <v>513</v>
      </c>
      <c r="C117" s="58">
        <v>5</v>
      </c>
      <c r="D117" s="58">
        <v>6</v>
      </c>
      <c r="E117" s="58">
        <v>10</v>
      </c>
      <c r="F117" s="58">
        <v>5</v>
      </c>
      <c r="G117" s="58">
        <v>26</v>
      </c>
      <c r="H117" s="58">
        <v>157.46</v>
      </c>
      <c r="N117">
        <f t="shared" si="12"/>
        <v>1</v>
      </c>
      <c r="O117">
        <f t="shared" si="13"/>
        <v>1</v>
      </c>
      <c r="P117">
        <f t="shared" si="14"/>
        <v>1</v>
      </c>
      <c r="Q117">
        <f t="shared" si="15"/>
        <v>1</v>
      </c>
      <c r="R117">
        <f t="shared" si="16"/>
        <v>1</v>
      </c>
      <c r="S117" s="113">
        <f t="shared" si="17"/>
        <v>1</v>
      </c>
    </row>
    <row r="118" spans="1:19" ht="15.75" thickBot="1">
      <c r="B118" s="60" t="s">
        <v>514</v>
      </c>
      <c r="C118" s="60">
        <v>7</v>
      </c>
      <c r="D118" s="60">
        <v>9</v>
      </c>
      <c r="E118" s="60">
        <v>2</v>
      </c>
      <c r="F118" s="60">
        <v>8</v>
      </c>
      <c r="G118" s="60">
        <v>26</v>
      </c>
      <c r="H118" s="60">
        <v>154.04</v>
      </c>
      <c r="N118">
        <f t="shared" si="12"/>
        <v>1</v>
      </c>
      <c r="O118">
        <f t="shared" si="13"/>
        <v>1</v>
      </c>
      <c r="P118">
        <f t="shared" si="14"/>
        <v>0</v>
      </c>
      <c r="Q118">
        <f t="shared" si="15"/>
        <v>1</v>
      </c>
      <c r="R118">
        <f t="shared" si="16"/>
        <v>1</v>
      </c>
      <c r="S118" s="113">
        <f t="shared" si="17"/>
        <v>1</v>
      </c>
    </row>
    <row r="119" spans="1:19" ht="15.75" thickBot="1">
      <c r="B119" s="58" t="s">
        <v>515</v>
      </c>
      <c r="C119" s="58">
        <v>6.5</v>
      </c>
      <c r="D119" s="58">
        <v>6</v>
      </c>
      <c r="E119" s="58">
        <v>9</v>
      </c>
      <c r="F119" s="58">
        <v>0.5</v>
      </c>
      <c r="G119" s="58">
        <v>22</v>
      </c>
      <c r="H119" s="58">
        <v>128.86000000000001</v>
      </c>
      <c r="N119">
        <f t="shared" si="12"/>
        <v>1</v>
      </c>
      <c r="O119">
        <f t="shared" si="13"/>
        <v>1</v>
      </c>
      <c r="P119">
        <f t="shared" si="14"/>
        <v>1</v>
      </c>
      <c r="Q119">
        <f t="shared" si="15"/>
        <v>0</v>
      </c>
      <c r="R119">
        <f t="shared" si="16"/>
        <v>1</v>
      </c>
      <c r="S119" s="113">
        <f t="shared" si="17"/>
        <v>1</v>
      </c>
    </row>
    <row r="120" spans="1:19" ht="15.75" thickBot="1">
      <c r="B120" s="60" t="s">
        <v>516</v>
      </c>
      <c r="C120" s="60">
        <v>4</v>
      </c>
      <c r="D120" s="60">
        <v>6</v>
      </c>
      <c r="E120" s="60">
        <v>2</v>
      </c>
      <c r="F120" s="60">
        <v>9.5</v>
      </c>
      <c r="G120" s="60">
        <v>21.5</v>
      </c>
      <c r="H120" s="60">
        <v>131.97999999999999</v>
      </c>
      <c r="N120">
        <f t="shared" si="12"/>
        <v>0</v>
      </c>
      <c r="O120">
        <f t="shared" si="13"/>
        <v>1</v>
      </c>
      <c r="P120">
        <f t="shared" si="14"/>
        <v>0</v>
      </c>
      <c r="Q120">
        <f t="shared" si="15"/>
        <v>1</v>
      </c>
      <c r="R120">
        <f t="shared" si="16"/>
        <v>1</v>
      </c>
      <c r="S120" s="113">
        <f t="shared" si="17"/>
        <v>1</v>
      </c>
    </row>
    <row r="121" spans="1:19" ht="15.75" thickBot="1">
      <c r="B121" s="58" t="s">
        <v>517</v>
      </c>
      <c r="C121" s="58">
        <v>7</v>
      </c>
      <c r="D121" s="58">
        <v>6</v>
      </c>
      <c r="E121" s="58">
        <v>2</v>
      </c>
      <c r="F121" s="58">
        <v>6</v>
      </c>
      <c r="G121" s="58">
        <v>21</v>
      </c>
      <c r="H121" s="58">
        <v>125.98</v>
      </c>
      <c r="N121">
        <f t="shared" si="12"/>
        <v>1</v>
      </c>
      <c r="O121">
        <f t="shared" si="13"/>
        <v>1</v>
      </c>
      <c r="P121">
        <f t="shared" si="14"/>
        <v>0</v>
      </c>
      <c r="Q121">
        <f t="shared" si="15"/>
        <v>1</v>
      </c>
      <c r="R121">
        <f t="shared" si="16"/>
        <v>1</v>
      </c>
      <c r="S121" s="113">
        <f t="shared" si="17"/>
        <v>1</v>
      </c>
    </row>
    <row r="122" spans="1:19" ht="15.75" thickBot="1">
      <c r="B122" s="60" t="s">
        <v>518</v>
      </c>
      <c r="C122" s="60">
        <v>2.5</v>
      </c>
      <c r="D122" s="60">
        <v>7</v>
      </c>
      <c r="E122" s="60">
        <v>0</v>
      </c>
      <c r="F122" s="60">
        <v>9</v>
      </c>
      <c r="G122" s="60">
        <v>18.5</v>
      </c>
      <c r="H122" s="60">
        <v>111.21</v>
      </c>
      <c r="N122">
        <f t="shared" si="12"/>
        <v>0</v>
      </c>
      <c r="O122">
        <f t="shared" si="13"/>
        <v>1</v>
      </c>
      <c r="P122">
        <f t="shared" si="14"/>
        <v>0</v>
      </c>
      <c r="Q122">
        <f t="shared" si="15"/>
        <v>1</v>
      </c>
      <c r="R122">
        <f t="shared" si="16"/>
        <v>1</v>
      </c>
      <c r="S122" s="113">
        <f t="shared" si="17"/>
        <v>1</v>
      </c>
    </row>
    <row r="123" spans="1:19" ht="15.75" thickBot="1">
      <c r="B123" s="58" t="s">
        <v>519</v>
      </c>
      <c r="C123" s="58">
        <v>5</v>
      </c>
      <c r="D123" s="58">
        <v>2</v>
      </c>
      <c r="E123" s="58">
        <v>2</v>
      </c>
      <c r="F123" s="58">
        <v>7.5</v>
      </c>
      <c r="G123" s="58">
        <v>16.5</v>
      </c>
      <c r="H123" s="58">
        <v>105.41</v>
      </c>
      <c r="N123">
        <f t="shared" si="12"/>
        <v>1</v>
      </c>
      <c r="O123">
        <f t="shared" si="13"/>
        <v>0</v>
      </c>
      <c r="P123">
        <f t="shared" si="14"/>
        <v>0</v>
      </c>
      <c r="Q123">
        <f t="shared" si="15"/>
        <v>1</v>
      </c>
      <c r="R123">
        <f t="shared" si="16"/>
        <v>1</v>
      </c>
      <c r="S123" s="113">
        <f t="shared" si="17"/>
        <v>1</v>
      </c>
    </row>
    <row r="124" spans="1:19" ht="15.75" thickBot="1">
      <c r="B124" s="60" t="s">
        <v>520</v>
      </c>
      <c r="C124" s="60">
        <v>4</v>
      </c>
      <c r="D124" s="60">
        <v>5.5</v>
      </c>
      <c r="E124" s="60">
        <v>6.5</v>
      </c>
      <c r="F124" s="60">
        <v>0.5</v>
      </c>
      <c r="G124" s="60">
        <v>16.5</v>
      </c>
      <c r="H124" s="60">
        <v>95.22</v>
      </c>
      <c r="N124">
        <f t="shared" si="12"/>
        <v>0</v>
      </c>
      <c r="O124">
        <f t="shared" si="13"/>
        <v>1</v>
      </c>
      <c r="P124">
        <f t="shared" si="14"/>
        <v>1</v>
      </c>
      <c r="Q124">
        <f t="shared" si="15"/>
        <v>0</v>
      </c>
      <c r="R124">
        <f t="shared" si="16"/>
        <v>1</v>
      </c>
      <c r="S124" s="113">
        <f t="shared" si="17"/>
        <v>1</v>
      </c>
    </row>
    <row r="125" spans="1:19" ht="15.75" thickBot="1">
      <c r="B125" s="58" t="s">
        <v>521</v>
      </c>
      <c r="C125" s="58">
        <v>7</v>
      </c>
      <c r="D125" s="58">
        <v>5</v>
      </c>
      <c r="E125" s="58">
        <v>4</v>
      </c>
      <c r="F125" s="58">
        <v>0</v>
      </c>
      <c r="G125" s="58">
        <v>16</v>
      </c>
      <c r="H125" s="58">
        <v>92</v>
      </c>
      <c r="N125">
        <f t="shared" si="12"/>
        <v>1</v>
      </c>
      <c r="O125">
        <f t="shared" si="13"/>
        <v>1</v>
      </c>
      <c r="P125">
        <f t="shared" si="14"/>
        <v>0</v>
      </c>
      <c r="Q125">
        <f t="shared" si="15"/>
        <v>0</v>
      </c>
      <c r="R125">
        <f t="shared" si="16"/>
        <v>1</v>
      </c>
      <c r="S125" s="113">
        <f t="shared" si="17"/>
        <v>1</v>
      </c>
    </row>
    <row r="126" spans="1:19" ht="15.75" thickBot="1">
      <c r="B126" s="60" t="s">
        <v>522</v>
      </c>
      <c r="C126" s="60">
        <v>0</v>
      </c>
      <c r="D126" s="60">
        <v>6</v>
      </c>
      <c r="E126" s="60">
        <v>10</v>
      </c>
      <c r="F126" s="60">
        <v>0</v>
      </c>
      <c r="G126" s="60">
        <v>16</v>
      </c>
      <c r="H126" s="60">
        <v>91.63</v>
      </c>
      <c r="N126">
        <f t="shared" si="12"/>
        <v>0</v>
      </c>
      <c r="O126">
        <f t="shared" si="13"/>
        <v>1</v>
      </c>
      <c r="P126">
        <f t="shared" si="14"/>
        <v>1</v>
      </c>
      <c r="Q126">
        <f t="shared" si="15"/>
        <v>0</v>
      </c>
      <c r="R126">
        <f t="shared" si="16"/>
        <v>1</v>
      </c>
      <c r="S126" s="113">
        <f t="shared" si="17"/>
        <v>1</v>
      </c>
    </row>
    <row r="127" spans="1:19" ht="15.75" thickBot="1">
      <c r="B127" s="58" t="s">
        <v>523</v>
      </c>
      <c r="C127" s="58">
        <v>6.5</v>
      </c>
      <c r="D127" s="58">
        <v>6.5</v>
      </c>
      <c r="E127" s="58">
        <v>3</v>
      </c>
      <c r="F127" s="58">
        <v>0</v>
      </c>
      <c r="G127" s="58">
        <v>16</v>
      </c>
      <c r="H127" s="58">
        <v>89.59</v>
      </c>
      <c r="N127">
        <f t="shared" si="12"/>
        <v>1</v>
      </c>
      <c r="O127">
        <f t="shared" si="13"/>
        <v>1</v>
      </c>
      <c r="P127">
        <f t="shared" si="14"/>
        <v>0</v>
      </c>
      <c r="Q127">
        <f t="shared" si="15"/>
        <v>0</v>
      </c>
      <c r="R127">
        <f t="shared" si="16"/>
        <v>1</v>
      </c>
      <c r="S127" s="113">
        <f t="shared" si="17"/>
        <v>1</v>
      </c>
    </row>
    <row r="128" spans="1:19" ht="15.75" thickBot="1">
      <c r="B128" s="60" t="s">
        <v>524</v>
      </c>
      <c r="C128" s="60">
        <v>6</v>
      </c>
      <c r="D128" s="60">
        <v>6</v>
      </c>
      <c r="E128" s="60">
        <v>2</v>
      </c>
      <c r="F128" s="60">
        <v>0.5</v>
      </c>
      <c r="G128" s="60">
        <v>14.5</v>
      </c>
      <c r="H128" s="60">
        <v>81.31</v>
      </c>
      <c r="N128">
        <f t="shared" ref="N128:N139" si="18">IF(C128&gt;=5,1,0)</f>
        <v>1</v>
      </c>
      <c r="O128">
        <f t="shared" ref="O128:O139" si="19">IF(D128&gt;=5,1,0)</f>
        <v>1</v>
      </c>
      <c r="P128">
        <f t="shared" ref="P128:P139" si="20">IF(E128&gt;=5,1,0)</f>
        <v>0</v>
      </c>
      <c r="Q128">
        <f t="shared" ref="Q128:Q139" si="21">IF(F128&gt;=5,1,0)</f>
        <v>0</v>
      </c>
      <c r="R128">
        <f t="shared" ref="R128:R139" si="22">IF(G128&gt;=14,1,0)</f>
        <v>1</v>
      </c>
      <c r="S128" s="113">
        <f t="shared" ref="S128:S139" si="23">IF((N128+O128+P128+Q128+R128)&gt;=3,1,0)</f>
        <v>1</v>
      </c>
    </row>
    <row r="129" spans="1:19" ht="15.75" thickBot="1">
      <c r="B129" s="58" t="s">
        <v>525</v>
      </c>
      <c r="C129" s="58">
        <v>7</v>
      </c>
      <c r="D129" s="58">
        <v>6</v>
      </c>
      <c r="E129" s="58">
        <v>1</v>
      </c>
      <c r="F129" s="58">
        <v>0</v>
      </c>
      <c r="G129" s="58">
        <v>14</v>
      </c>
      <c r="H129" s="58">
        <v>77.63</v>
      </c>
      <c r="N129">
        <f t="shared" si="18"/>
        <v>1</v>
      </c>
      <c r="O129">
        <f t="shared" si="19"/>
        <v>1</v>
      </c>
      <c r="P129">
        <f t="shared" si="20"/>
        <v>0</v>
      </c>
      <c r="Q129">
        <f t="shared" si="21"/>
        <v>0</v>
      </c>
      <c r="R129">
        <f t="shared" si="22"/>
        <v>1</v>
      </c>
      <c r="S129" s="113">
        <f t="shared" si="23"/>
        <v>1</v>
      </c>
    </row>
    <row r="130" spans="1:19" ht="15.75" thickBot="1">
      <c r="B130" s="60" t="s">
        <v>526</v>
      </c>
      <c r="C130" s="60">
        <v>5</v>
      </c>
      <c r="D130" s="60">
        <v>5.5</v>
      </c>
      <c r="E130" s="60">
        <v>1</v>
      </c>
      <c r="F130" s="60">
        <v>0</v>
      </c>
      <c r="G130" s="60">
        <v>11.5</v>
      </c>
      <c r="H130" s="60">
        <v>62.95</v>
      </c>
      <c r="N130">
        <f t="shared" si="18"/>
        <v>1</v>
      </c>
      <c r="O130">
        <f t="shared" si="19"/>
        <v>1</v>
      </c>
      <c r="P130">
        <f t="shared" si="20"/>
        <v>0</v>
      </c>
      <c r="Q130">
        <f t="shared" si="21"/>
        <v>0</v>
      </c>
      <c r="R130">
        <f t="shared" si="22"/>
        <v>0</v>
      </c>
      <c r="S130" s="113">
        <f t="shared" si="23"/>
        <v>0</v>
      </c>
    </row>
    <row r="131" spans="1:19" ht="15.75" thickBot="1">
      <c r="B131" s="58" t="s">
        <v>527</v>
      </c>
      <c r="C131" s="58">
        <v>5</v>
      </c>
      <c r="D131" s="58">
        <v>3.5</v>
      </c>
      <c r="E131" s="58">
        <v>0</v>
      </c>
      <c r="F131" s="58">
        <v>0</v>
      </c>
      <c r="G131" s="58">
        <v>8.5</v>
      </c>
      <c r="H131" s="58">
        <v>47.23</v>
      </c>
      <c r="N131">
        <f t="shared" si="18"/>
        <v>1</v>
      </c>
      <c r="O131">
        <f t="shared" si="19"/>
        <v>0</v>
      </c>
      <c r="P131">
        <f t="shared" si="20"/>
        <v>0</v>
      </c>
      <c r="Q131">
        <f t="shared" si="21"/>
        <v>0</v>
      </c>
      <c r="R131">
        <f t="shared" si="22"/>
        <v>0</v>
      </c>
      <c r="S131" s="113">
        <f t="shared" si="23"/>
        <v>0</v>
      </c>
    </row>
    <row r="132" spans="1:19" ht="15.75" thickBot="1">
      <c r="B132" s="60" t="s">
        <v>528</v>
      </c>
      <c r="C132" s="60">
        <v>0</v>
      </c>
      <c r="D132" s="60">
        <v>4</v>
      </c>
      <c r="E132" s="60">
        <v>3.5</v>
      </c>
      <c r="F132" s="60">
        <v>0.5</v>
      </c>
      <c r="G132" s="60">
        <v>8</v>
      </c>
      <c r="H132" s="60">
        <v>44.47</v>
      </c>
      <c r="N132">
        <f t="shared" si="18"/>
        <v>0</v>
      </c>
      <c r="O132">
        <f t="shared" si="19"/>
        <v>0</v>
      </c>
      <c r="P132">
        <f t="shared" si="20"/>
        <v>0</v>
      </c>
      <c r="Q132">
        <f t="shared" si="21"/>
        <v>0</v>
      </c>
      <c r="R132">
        <f t="shared" si="22"/>
        <v>0</v>
      </c>
      <c r="S132" s="113">
        <f t="shared" si="23"/>
        <v>0</v>
      </c>
    </row>
    <row r="133" spans="1:19" ht="30.75" thickBot="1">
      <c r="B133" s="58" t="s">
        <v>529</v>
      </c>
      <c r="C133" s="58">
        <v>0</v>
      </c>
      <c r="D133" s="58">
        <v>4.5</v>
      </c>
      <c r="E133" s="58">
        <v>3.5</v>
      </c>
      <c r="F133" s="58">
        <v>0</v>
      </c>
      <c r="G133" s="58">
        <v>8</v>
      </c>
      <c r="H133" s="58">
        <v>43.31</v>
      </c>
      <c r="N133">
        <f t="shared" si="18"/>
        <v>0</v>
      </c>
      <c r="O133">
        <f t="shared" si="19"/>
        <v>0</v>
      </c>
      <c r="P133">
        <f t="shared" si="20"/>
        <v>0</v>
      </c>
      <c r="Q133">
        <f t="shared" si="21"/>
        <v>0</v>
      </c>
      <c r="R133">
        <f t="shared" si="22"/>
        <v>0</v>
      </c>
      <c r="S133" s="113">
        <f t="shared" si="23"/>
        <v>0</v>
      </c>
    </row>
    <row r="134" spans="1:19" ht="15.75" thickBot="1">
      <c r="B134" s="60" t="s">
        <v>530</v>
      </c>
      <c r="C134" s="60">
        <v>2</v>
      </c>
      <c r="D134" s="60">
        <v>4.5</v>
      </c>
      <c r="E134" s="60">
        <v>0</v>
      </c>
      <c r="F134" s="60">
        <v>0.5</v>
      </c>
      <c r="G134" s="60">
        <v>7</v>
      </c>
      <c r="H134" s="60">
        <v>36.92</v>
      </c>
      <c r="N134">
        <f t="shared" si="18"/>
        <v>0</v>
      </c>
      <c r="O134">
        <f t="shared" si="19"/>
        <v>0</v>
      </c>
      <c r="P134">
        <f t="shared" si="20"/>
        <v>0</v>
      </c>
      <c r="Q134">
        <f t="shared" si="21"/>
        <v>0</v>
      </c>
      <c r="R134">
        <f t="shared" si="22"/>
        <v>0</v>
      </c>
      <c r="S134" s="113">
        <f t="shared" si="23"/>
        <v>0</v>
      </c>
    </row>
    <row r="135" spans="1:19" ht="15.75" thickBot="1">
      <c r="B135" s="58" t="s">
        <v>531</v>
      </c>
      <c r="C135" s="58">
        <v>0</v>
      </c>
      <c r="D135" s="58">
        <v>7</v>
      </c>
      <c r="E135" s="58">
        <v>0</v>
      </c>
      <c r="F135" s="58">
        <v>0</v>
      </c>
      <c r="G135" s="58">
        <v>7</v>
      </c>
      <c r="H135" s="58">
        <v>32.799999999999997</v>
      </c>
      <c r="N135">
        <f t="shared" si="18"/>
        <v>0</v>
      </c>
      <c r="O135">
        <f t="shared" si="19"/>
        <v>1</v>
      </c>
      <c r="P135">
        <f t="shared" si="20"/>
        <v>0</v>
      </c>
      <c r="Q135">
        <f t="shared" si="21"/>
        <v>0</v>
      </c>
      <c r="R135">
        <f t="shared" si="22"/>
        <v>0</v>
      </c>
      <c r="S135" s="113">
        <f t="shared" si="23"/>
        <v>0</v>
      </c>
    </row>
    <row r="136" spans="1:19" ht="15.75" thickBot="1">
      <c r="B136" s="60" t="s">
        <v>532</v>
      </c>
      <c r="C136" s="60">
        <v>2</v>
      </c>
      <c r="D136" s="60">
        <v>1.5</v>
      </c>
      <c r="E136" s="60">
        <v>2</v>
      </c>
      <c r="F136" s="60">
        <v>0</v>
      </c>
      <c r="G136" s="60">
        <v>5.5</v>
      </c>
      <c r="H136" s="60">
        <v>32.06</v>
      </c>
      <c r="N136">
        <f t="shared" si="18"/>
        <v>0</v>
      </c>
      <c r="O136">
        <f t="shared" si="19"/>
        <v>0</v>
      </c>
      <c r="P136">
        <f t="shared" si="20"/>
        <v>0</v>
      </c>
      <c r="Q136">
        <f t="shared" si="21"/>
        <v>0</v>
      </c>
      <c r="R136">
        <f t="shared" si="22"/>
        <v>0</v>
      </c>
      <c r="S136" s="113">
        <f t="shared" si="23"/>
        <v>0</v>
      </c>
    </row>
    <row r="137" spans="1:19" ht="15.75" thickBot="1">
      <c r="B137" s="58" t="s">
        <v>533</v>
      </c>
      <c r="C137" s="58">
        <v>0.5</v>
      </c>
      <c r="D137" s="58">
        <v>4</v>
      </c>
      <c r="E137" s="58">
        <v>0</v>
      </c>
      <c r="F137" s="58">
        <v>0</v>
      </c>
      <c r="G137" s="58">
        <v>4.5</v>
      </c>
      <c r="H137" s="58">
        <v>21.82</v>
      </c>
      <c r="N137">
        <f t="shared" si="18"/>
        <v>0</v>
      </c>
      <c r="O137">
        <f t="shared" si="19"/>
        <v>0</v>
      </c>
      <c r="P137">
        <f t="shared" si="20"/>
        <v>0</v>
      </c>
      <c r="Q137">
        <f t="shared" si="21"/>
        <v>0</v>
      </c>
      <c r="R137">
        <f t="shared" si="22"/>
        <v>0</v>
      </c>
      <c r="S137" s="113">
        <f t="shared" si="23"/>
        <v>0</v>
      </c>
    </row>
    <row r="138" spans="1:19" ht="15.75" thickBot="1">
      <c r="B138" s="60" t="s">
        <v>534</v>
      </c>
      <c r="C138" s="60">
        <v>0</v>
      </c>
      <c r="D138" s="60">
        <v>2</v>
      </c>
      <c r="E138" s="60">
        <v>0.5</v>
      </c>
      <c r="F138" s="60">
        <v>0</v>
      </c>
      <c r="G138" s="60">
        <v>2.5</v>
      </c>
      <c r="H138" s="60">
        <v>12.55</v>
      </c>
      <c r="N138">
        <f t="shared" si="18"/>
        <v>0</v>
      </c>
      <c r="O138">
        <f t="shared" si="19"/>
        <v>0</v>
      </c>
      <c r="P138">
        <f t="shared" si="20"/>
        <v>0</v>
      </c>
      <c r="Q138">
        <f t="shared" si="21"/>
        <v>0</v>
      </c>
      <c r="R138">
        <f t="shared" si="22"/>
        <v>0</v>
      </c>
      <c r="S138" s="113">
        <f t="shared" si="23"/>
        <v>0</v>
      </c>
    </row>
    <row r="139" spans="1:19" ht="15.75" thickBot="1">
      <c r="B139" s="58" t="s">
        <v>535</v>
      </c>
      <c r="C139" s="58">
        <v>0.5</v>
      </c>
      <c r="D139" s="58">
        <v>0</v>
      </c>
      <c r="E139" s="58">
        <v>0</v>
      </c>
      <c r="F139" s="58">
        <v>0</v>
      </c>
      <c r="G139" s="58">
        <v>0.5</v>
      </c>
      <c r="H139" s="58">
        <v>3.08</v>
      </c>
      <c r="N139">
        <f t="shared" si="18"/>
        <v>0</v>
      </c>
      <c r="O139">
        <f t="shared" si="19"/>
        <v>0</v>
      </c>
      <c r="P139">
        <f t="shared" si="20"/>
        <v>0</v>
      </c>
      <c r="Q139">
        <f t="shared" si="21"/>
        <v>0</v>
      </c>
      <c r="R139">
        <f t="shared" si="22"/>
        <v>0</v>
      </c>
      <c r="S139" s="113">
        <f t="shared" si="23"/>
        <v>0</v>
      </c>
    </row>
    <row r="140" spans="1:19">
      <c r="A140" s="183" t="s">
        <v>1076</v>
      </c>
      <c r="C140" s="265">
        <v>8.5</v>
      </c>
      <c r="D140" s="265">
        <v>7</v>
      </c>
      <c r="E140" s="265">
        <v>5</v>
      </c>
      <c r="F140" s="265">
        <v>4</v>
      </c>
      <c r="G140" s="265">
        <v>24.5</v>
      </c>
      <c r="N140" s="265">
        <f t="shared" ref="N140:N153" si="24">IF(C140&gt;=5,1,0)</f>
        <v>1</v>
      </c>
      <c r="O140" s="265">
        <f t="shared" ref="O140:O153" si="25">IF(D140&gt;=5,1,0)</f>
        <v>1</v>
      </c>
      <c r="P140" s="265">
        <f t="shared" ref="P140:P153" si="26">IF(E140&gt;=5,1,0)</f>
        <v>1</v>
      </c>
      <c r="Q140" s="265">
        <f t="shared" ref="Q140:Q153" si="27">IF(F140&gt;=5,1,0)</f>
        <v>0</v>
      </c>
      <c r="R140" s="265">
        <f t="shared" ref="R140:R153" si="28">IF(G140&gt;=14,1,0)</f>
        <v>1</v>
      </c>
      <c r="S140" s="113">
        <f t="shared" ref="S140:S153" si="29">IF((N140+O140+P140+Q140+R140)&gt;=3,1,0)</f>
        <v>1</v>
      </c>
    </row>
    <row r="141" spans="1:19">
      <c r="C141" s="265">
        <v>7.5</v>
      </c>
      <c r="D141" s="265">
        <v>6.5</v>
      </c>
      <c r="E141" s="265">
        <v>9.5</v>
      </c>
      <c r="F141" s="265">
        <v>0</v>
      </c>
      <c r="G141" s="265">
        <v>23.5</v>
      </c>
      <c r="N141" s="265">
        <f t="shared" si="24"/>
        <v>1</v>
      </c>
      <c r="O141" s="265">
        <f t="shared" si="25"/>
        <v>1</v>
      </c>
      <c r="P141" s="265">
        <f t="shared" si="26"/>
        <v>1</v>
      </c>
      <c r="Q141" s="265">
        <f t="shared" si="27"/>
        <v>0</v>
      </c>
      <c r="R141" s="265">
        <f t="shared" si="28"/>
        <v>1</v>
      </c>
      <c r="S141" s="113">
        <f t="shared" si="29"/>
        <v>1</v>
      </c>
    </row>
    <row r="142" spans="1:19">
      <c r="C142" s="265">
        <v>10</v>
      </c>
      <c r="D142" s="265">
        <v>2</v>
      </c>
      <c r="E142" s="265">
        <v>5</v>
      </c>
      <c r="F142" s="265">
        <v>5</v>
      </c>
      <c r="G142" s="265">
        <v>22</v>
      </c>
      <c r="N142" s="265">
        <f t="shared" si="24"/>
        <v>1</v>
      </c>
      <c r="O142" s="265">
        <f t="shared" si="25"/>
        <v>0</v>
      </c>
      <c r="P142" s="265">
        <f t="shared" si="26"/>
        <v>1</v>
      </c>
      <c r="Q142" s="265">
        <f t="shared" si="27"/>
        <v>1</v>
      </c>
      <c r="R142" s="265">
        <f t="shared" si="28"/>
        <v>1</v>
      </c>
      <c r="S142" s="113">
        <f t="shared" si="29"/>
        <v>1</v>
      </c>
    </row>
    <row r="143" spans="1:19">
      <c r="C143" s="265">
        <v>2.5</v>
      </c>
      <c r="D143" s="265">
        <v>7</v>
      </c>
      <c r="E143" s="265">
        <v>5</v>
      </c>
      <c r="F143" s="265">
        <v>7</v>
      </c>
      <c r="G143" s="265">
        <v>21.5</v>
      </c>
      <c r="N143" s="265">
        <f t="shared" si="24"/>
        <v>0</v>
      </c>
      <c r="O143" s="265">
        <f t="shared" si="25"/>
        <v>1</v>
      </c>
      <c r="P143" s="265">
        <f t="shared" si="26"/>
        <v>1</v>
      </c>
      <c r="Q143" s="265">
        <f t="shared" si="27"/>
        <v>1</v>
      </c>
      <c r="R143" s="265">
        <f t="shared" si="28"/>
        <v>1</v>
      </c>
      <c r="S143" s="113">
        <f t="shared" si="29"/>
        <v>1</v>
      </c>
    </row>
    <row r="144" spans="1:19">
      <c r="C144" s="265">
        <v>6.5</v>
      </c>
      <c r="D144" s="265">
        <v>7</v>
      </c>
      <c r="E144" s="265">
        <v>5</v>
      </c>
      <c r="F144" s="265">
        <v>3</v>
      </c>
      <c r="G144" s="265">
        <v>21.5</v>
      </c>
      <c r="N144" s="265">
        <f t="shared" si="24"/>
        <v>1</v>
      </c>
      <c r="O144" s="265">
        <f t="shared" si="25"/>
        <v>1</v>
      </c>
      <c r="P144" s="265">
        <f t="shared" si="26"/>
        <v>1</v>
      </c>
      <c r="Q144" s="265">
        <f t="shared" si="27"/>
        <v>0</v>
      </c>
      <c r="R144" s="265">
        <f t="shared" si="28"/>
        <v>1</v>
      </c>
      <c r="S144" s="113">
        <f t="shared" si="29"/>
        <v>1</v>
      </c>
    </row>
    <row r="145" spans="3:19">
      <c r="C145" s="265">
        <v>8.5</v>
      </c>
      <c r="D145" s="265">
        <v>7</v>
      </c>
      <c r="E145" s="265">
        <v>5</v>
      </c>
      <c r="F145" s="265">
        <v>0</v>
      </c>
      <c r="G145" s="265">
        <v>20.5</v>
      </c>
      <c r="N145" s="265">
        <f t="shared" si="24"/>
        <v>1</v>
      </c>
      <c r="O145" s="265">
        <f t="shared" si="25"/>
        <v>1</v>
      </c>
      <c r="P145" s="265">
        <f t="shared" si="26"/>
        <v>1</v>
      </c>
      <c r="Q145" s="265">
        <f t="shared" si="27"/>
        <v>0</v>
      </c>
      <c r="R145" s="265">
        <f t="shared" si="28"/>
        <v>1</v>
      </c>
      <c r="S145" s="113">
        <f t="shared" si="29"/>
        <v>1</v>
      </c>
    </row>
    <row r="146" spans="3:19">
      <c r="C146" s="265">
        <v>0</v>
      </c>
      <c r="D146" s="265">
        <v>2.5</v>
      </c>
      <c r="E146" s="265">
        <v>10</v>
      </c>
      <c r="F146" s="265">
        <v>7</v>
      </c>
      <c r="G146" s="265">
        <v>19.5</v>
      </c>
      <c r="N146" s="265">
        <f t="shared" si="24"/>
        <v>0</v>
      </c>
      <c r="O146" s="265">
        <f t="shared" si="25"/>
        <v>0</v>
      </c>
      <c r="P146" s="265">
        <f t="shared" si="26"/>
        <v>1</v>
      </c>
      <c r="Q146" s="265">
        <f t="shared" si="27"/>
        <v>1</v>
      </c>
      <c r="R146" s="265">
        <f t="shared" si="28"/>
        <v>1</v>
      </c>
      <c r="S146" s="113">
        <f t="shared" si="29"/>
        <v>1</v>
      </c>
    </row>
    <row r="147" spans="3:19">
      <c r="C147" s="265">
        <v>8</v>
      </c>
      <c r="D147" s="265">
        <v>5</v>
      </c>
      <c r="E147" s="265">
        <v>5</v>
      </c>
      <c r="F147" s="265">
        <v>1</v>
      </c>
      <c r="G147" s="265">
        <v>19</v>
      </c>
      <c r="N147" s="265">
        <f t="shared" si="24"/>
        <v>1</v>
      </c>
      <c r="O147" s="265">
        <f t="shared" si="25"/>
        <v>1</v>
      </c>
      <c r="P147" s="265">
        <f t="shared" si="26"/>
        <v>1</v>
      </c>
      <c r="Q147" s="265">
        <f t="shared" si="27"/>
        <v>0</v>
      </c>
      <c r="R147" s="265">
        <f t="shared" si="28"/>
        <v>1</v>
      </c>
      <c r="S147" s="113">
        <f t="shared" si="29"/>
        <v>1</v>
      </c>
    </row>
    <row r="148" spans="3:19">
      <c r="C148" s="265">
        <v>1</v>
      </c>
      <c r="D148" s="265">
        <v>2</v>
      </c>
      <c r="E148" s="265">
        <v>9</v>
      </c>
      <c r="F148" s="265">
        <v>5</v>
      </c>
      <c r="G148" s="265">
        <v>17</v>
      </c>
      <c r="N148" s="265">
        <f t="shared" si="24"/>
        <v>0</v>
      </c>
      <c r="O148" s="265">
        <f t="shared" si="25"/>
        <v>0</v>
      </c>
      <c r="P148" s="265">
        <f t="shared" si="26"/>
        <v>1</v>
      </c>
      <c r="Q148" s="265">
        <f t="shared" si="27"/>
        <v>1</v>
      </c>
      <c r="R148" s="265">
        <f t="shared" si="28"/>
        <v>1</v>
      </c>
      <c r="S148" s="113">
        <f t="shared" si="29"/>
        <v>1</v>
      </c>
    </row>
    <row r="149" spans="3:19">
      <c r="C149" s="265">
        <v>4</v>
      </c>
      <c r="D149" s="265">
        <v>7</v>
      </c>
      <c r="E149" s="265">
        <v>3</v>
      </c>
      <c r="F149" s="265">
        <v>2</v>
      </c>
      <c r="G149" s="265">
        <v>17</v>
      </c>
      <c r="N149" s="265">
        <f t="shared" si="24"/>
        <v>0</v>
      </c>
      <c r="O149" s="265">
        <f t="shared" si="25"/>
        <v>1</v>
      </c>
      <c r="P149" s="265">
        <f t="shared" si="26"/>
        <v>0</v>
      </c>
      <c r="Q149" s="265">
        <f t="shared" si="27"/>
        <v>0</v>
      </c>
      <c r="R149" s="265">
        <f t="shared" si="28"/>
        <v>1</v>
      </c>
      <c r="S149" s="113">
        <f t="shared" si="29"/>
        <v>0</v>
      </c>
    </row>
    <row r="150" spans="3:19">
      <c r="C150" s="265">
        <v>0</v>
      </c>
      <c r="D150" s="265">
        <v>4</v>
      </c>
      <c r="E150" s="265">
        <v>5</v>
      </c>
      <c r="F150" s="265">
        <v>4</v>
      </c>
      <c r="G150" s="265">
        <v>13</v>
      </c>
      <c r="N150" s="265">
        <f t="shared" si="24"/>
        <v>0</v>
      </c>
      <c r="O150" s="265">
        <f t="shared" si="25"/>
        <v>0</v>
      </c>
      <c r="P150" s="265">
        <f t="shared" si="26"/>
        <v>1</v>
      </c>
      <c r="Q150" s="265">
        <f t="shared" si="27"/>
        <v>0</v>
      </c>
      <c r="R150" s="265">
        <f t="shared" si="28"/>
        <v>0</v>
      </c>
      <c r="S150" s="113">
        <f t="shared" si="29"/>
        <v>0</v>
      </c>
    </row>
    <row r="151" spans="3:19">
      <c r="C151" s="265">
        <v>2.5</v>
      </c>
      <c r="D151" s="265">
        <v>3.5</v>
      </c>
      <c r="E151" s="265">
        <v>5</v>
      </c>
      <c r="F151" s="265">
        <v>1</v>
      </c>
      <c r="G151" s="265">
        <v>12</v>
      </c>
      <c r="N151" s="265">
        <f t="shared" si="24"/>
        <v>0</v>
      </c>
      <c r="O151" s="265">
        <f t="shared" si="25"/>
        <v>0</v>
      </c>
      <c r="P151" s="265">
        <f t="shared" si="26"/>
        <v>1</v>
      </c>
      <c r="Q151" s="265">
        <f t="shared" si="27"/>
        <v>0</v>
      </c>
      <c r="R151" s="265">
        <f t="shared" si="28"/>
        <v>0</v>
      </c>
      <c r="S151" s="113">
        <f t="shared" si="29"/>
        <v>0</v>
      </c>
    </row>
    <row r="152" spans="3:19">
      <c r="C152" s="265">
        <v>0</v>
      </c>
      <c r="D152" s="265">
        <v>7</v>
      </c>
      <c r="E152" s="265">
        <v>5</v>
      </c>
      <c r="F152" s="265">
        <v>0</v>
      </c>
      <c r="G152" s="265">
        <v>12</v>
      </c>
      <c r="N152" s="265">
        <f t="shared" si="24"/>
        <v>0</v>
      </c>
      <c r="O152" s="265">
        <f t="shared" si="25"/>
        <v>1</v>
      </c>
      <c r="P152" s="265">
        <f t="shared" si="26"/>
        <v>1</v>
      </c>
      <c r="Q152" s="265">
        <f t="shared" si="27"/>
        <v>0</v>
      </c>
      <c r="R152" s="265">
        <f t="shared" si="28"/>
        <v>0</v>
      </c>
      <c r="S152" s="113">
        <f t="shared" si="29"/>
        <v>0</v>
      </c>
    </row>
    <row r="153" spans="3:19">
      <c r="C153" s="265">
        <v>0</v>
      </c>
      <c r="D153" s="265">
        <v>2.5</v>
      </c>
      <c r="E153" s="265">
        <v>5</v>
      </c>
      <c r="F153" s="265">
        <v>4</v>
      </c>
      <c r="G153" s="265">
        <v>11.5</v>
      </c>
      <c r="N153" s="265">
        <f t="shared" si="24"/>
        <v>0</v>
      </c>
      <c r="O153" s="265">
        <f t="shared" si="25"/>
        <v>0</v>
      </c>
      <c r="P153" s="265">
        <f t="shared" si="26"/>
        <v>1</v>
      </c>
      <c r="Q153" s="265">
        <f t="shared" si="27"/>
        <v>0</v>
      </c>
      <c r="R153" s="265">
        <f t="shared" si="28"/>
        <v>0</v>
      </c>
      <c r="S153" s="113">
        <f t="shared" si="29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1DA49-7FEB-4153-98DD-7D69A642B19B}">
  <dimension ref="A1:Z179"/>
  <sheetViews>
    <sheetView topLeftCell="A16" workbookViewId="0">
      <selection activeCell="T26" sqref="T26:U27"/>
    </sheetView>
  </sheetViews>
  <sheetFormatPr defaultRowHeight="15"/>
  <cols>
    <col min="1" max="1" width="9.85546875" style="31" bestFit="1" customWidth="1"/>
    <col min="2" max="2" width="10.42578125" style="31" bestFit="1" customWidth="1"/>
    <col min="3" max="6" width="4" style="31" bestFit="1" customWidth="1"/>
    <col min="7" max="7" width="6.5703125" style="72" bestFit="1" customWidth="1"/>
    <col min="8" max="8" width="6.5703125" style="31" bestFit="1" customWidth="1"/>
    <col min="9" max="9" width="8.28515625" style="31" bestFit="1" customWidth="1"/>
    <col min="10" max="10" width="9.140625" style="31"/>
    <col min="11" max="11" width="3.7109375" style="31" bestFit="1" customWidth="1"/>
    <col min="12" max="16384" width="9.140625" style="31"/>
  </cols>
  <sheetData>
    <row r="1" spans="1:26">
      <c r="A1" s="31" t="s">
        <v>82</v>
      </c>
    </row>
    <row r="2" spans="1:26">
      <c r="A2" s="31" t="s">
        <v>38</v>
      </c>
    </row>
    <row r="3" spans="1:26" ht="15.75" thickBot="1">
      <c r="B3" s="31" t="s">
        <v>39</v>
      </c>
      <c r="C3" s="31" t="s">
        <v>40</v>
      </c>
      <c r="D3" s="31" t="s">
        <v>41</v>
      </c>
      <c r="E3" s="31" t="s">
        <v>42</v>
      </c>
      <c r="F3" s="31" t="s">
        <v>43</v>
      </c>
      <c r="G3" s="72" t="s">
        <v>44</v>
      </c>
      <c r="H3" s="31" t="s">
        <v>45</v>
      </c>
      <c r="I3" s="31" t="s">
        <v>46</v>
      </c>
      <c r="K3" s="31" t="s">
        <v>45</v>
      </c>
      <c r="U3" s="31" t="s">
        <v>998</v>
      </c>
      <c r="W3" s="31" t="s">
        <v>40</v>
      </c>
      <c r="X3" s="31" t="s">
        <v>41</v>
      </c>
      <c r="Y3" s="31" t="s">
        <v>42</v>
      </c>
      <c r="Z3" s="31" t="s">
        <v>43</v>
      </c>
    </row>
    <row r="4" spans="1:26" ht="30.75" thickBot="1">
      <c r="B4" s="22" t="s">
        <v>59</v>
      </c>
      <c r="C4" s="22">
        <v>9.5</v>
      </c>
      <c r="D4" s="22">
        <v>10</v>
      </c>
      <c r="E4" s="22">
        <v>10</v>
      </c>
      <c r="F4" s="22">
        <v>7</v>
      </c>
      <c r="G4" s="70">
        <v>36.5</v>
      </c>
      <c r="H4" s="22">
        <v>125.05</v>
      </c>
      <c r="I4" s="22" t="s">
        <v>1</v>
      </c>
      <c r="N4">
        <f t="shared" ref="N4:Q4" si="0">IF(C4&gt;=5,1,0)</f>
        <v>1</v>
      </c>
      <c r="O4">
        <f t="shared" si="0"/>
        <v>1</v>
      </c>
      <c r="P4">
        <f t="shared" si="0"/>
        <v>1</v>
      </c>
      <c r="Q4">
        <f t="shared" si="0"/>
        <v>1</v>
      </c>
      <c r="R4">
        <f t="shared" ref="R4" si="1">IF(G4&gt;=14,1,0)</f>
        <v>1</v>
      </c>
      <c r="S4" s="113">
        <f t="shared" ref="S4" si="2">IF((N4+O4+P4+Q4+R4)&gt;=3,1,0)</f>
        <v>1</v>
      </c>
      <c r="U4" s="31" t="s">
        <v>996</v>
      </c>
      <c r="W4" s="31">
        <f>AVERAGE(C4:C179)/10</f>
        <v>0.46903409090909093</v>
      </c>
      <c r="X4" s="31">
        <f t="shared" ref="X4:Z4" si="3">AVERAGE(D4:D179)/10</f>
        <v>0.27869318181818181</v>
      </c>
      <c r="Y4" s="31">
        <f t="shared" si="3"/>
        <v>0.75340909090909092</v>
      </c>
      <c r="Z4" s="31">
        <f t="shared" si="3"/>
        <v>0.50767045454545456</v>
      </c>
    </row>
    <row r="5" spans="1:26" ht="30.75" thickBot="1">
      <c r="B5" s="25" t="s">
        <v>60</v>
      </c>
      <c r="C5" s="25">
        <v>9.5</v>
      </c>
      <c r="D5" s="25">
        <v>5</v>
      </c>
      <c r="E5" s="25">
        <v>8.5</v>
      </c>
      <c r="F5" s="25">
        <v>10</v>
      </c>
      <c r="G5" s="71">
        <v>33</v>
      </c>
      <c r="H5" s="25">
        <v>107.57</v>
      </c>
      <c r="I5" s="25" t="s">
        <v>1</v>
      </c>
      <c r="N5">
        <f t="shared" ref="N5:N65" si="4">IF(C5&gt;=5,1,0)</f>
        <v>1</v>
      </c>
      <c r="O5">
        <f t="shared" ref="O5:O65" si="5">IF(D5&gt;=5,1,0)</f>
        <v>1</v>
      </c>
      <c r="P5">
        <f t="shared" ref="P5:P65" si="6">IF(E5&gt;=5,1,0)</f>
        <v>1</v>
      </c>
      <c r="Q5">
        <f t="shared" ref="Q5:Q65" si="7">IF(F5&gt;=5,1,0)</f>
        <v>1</v>
      </c>
      <c r="R5">
        <f t="shared" ref="R5:R65" si="8">IF(G5&gt;=14,1,0)</f>
        <v>1</v>
      </c>
      <c r="S5" s="113">
        <f t="shared" ref="S5:S65" si="9">IF((N5+O5+P5+Q5+R5)&gt;=3,1,0)</f>
        <v>1</v>
      </c>
      <c r="U5" s="31" t="s">
        <v>997</v>
      </c>
      <c r="W5" s="31">
        <f>AVERAGE(N4:N179)</f>
        <v>0.53977272727272729</v>
      </c>
      <c r="X5" s="31">
        <f t="shared" ref="X5:Z5" si="10">AVERAGE(O4:O179)</f>
        <v>0.26704545454545453</v>
      </c>
      <c r="Y5" s="31">
        <f t="shared" si="10"/>
        <v>0.85795454545454541</v>
      </c>
      <c r="Z5" s="31">
        <f t="shared" si="10"/>
        <v>0.65909090909090906</v>
      </c>
    </row>
    <row r="6" spans="1:26" ht="30.75" thickBot="1">
      <c r="B6" s="22" t="s">
        <v>61</v>
      </c>
      <c r="C6" s="22">
        <v>9</v>
      </c>
      <c r="D6" s="22">
        <v>7</v>
      </c>
      <c r="E6" s="22">
        <v>10</v>
      </c>
      <c r="F6" s="22">
        <v>7</v>
      </c>
      <c r="G6" s="70">
        <v>33</v>
      </c>
      <c r="H6" s="22">
        <v>107.2</v>
      </c>
      <c r="I6" s="22" t="s">
        <v>1</v>
      </c>
      <c r="N6">
        <f t="shared" si="4"/>
        <v>1</v>
      </c>
      <c r="O6">
        <f t="shared" si="5"/>
        <v>1</v>
      </c>
      <c r="P6">
        <f t="shared" si="6"/>
        <v>1</v>
      </c>
      <c r="Q6">
        <f t="shared" si="7"/>
        <v>1</v>
      </c>
      <c r="R6">
        <f t="shared" si="8"/>
        <v>1</v>
      </c>
      <c r="S6" s="113">
        <f t="shared" si="9"/>
        <v>1</v>
      </c>
    </row>
    <row r="7" spans="1:26" ht="30.75" thickBot="1">
      <c r="B7" s="25" t="s">
        <v>62</v>
      </c>
      <c r="C7" s="25">
        <v>10</v>
      </c>
      <c r="D7" s="25">
        <v>6</v>
      </c>
      <c r="E7" s="25">
        <v>9</v>
      </c>
      <c r="F7" s="25">
        <v>7.5</v>
      </c>
      <c r="G7" s="71">
        <v>32.5</v>
      </c>
      <c r="H7" s="25">
        <v>104.39</v>
      </c>
      <c r="I7" s="25" t="s">
        <v>1</v>
      </c>
      <c r="N7">
        <f t="shared" si="4"/>
        <v>1</v>
      </c>
      <c r="O7">
        <f t="shared" si="5"/>
        <v>1</v>
      </c>
      <c r="P7">
        <f t="shared" si="6"/>
        <v>1</v>
      </c>
      <c r="Q7">
        <f t="shared" si="7"/>
        <v>1</v>
      </c>
      <c r="R7">
        <f t="shared" si="8"/>
        <v>1</v>
      </c>
      <c r="S7" s="113">
        <f t="shared" si="9"/>
        <v>1</v>
      </c>
      <c r="U7" s="286" t="s">
        <v>40</v>
      </c>
      <c r="V7" s="31" t="s">
        <v>1080</v>
      </c>
      <c r="W7" s="31" t="s">
        <v>1081</v>
      </c>
    </row>
    <row r="8" spans="1:26" ht="30.75" thickBot="1">
      <c r="B8" s="22" t="s">
        <v>63</v>
      </c>
      <c r="C8" s="22">
        <v>9.5</v>
      </c>
      <c r="D8" s="22">
        <v>5</v>
      </c>
      <c r="E8" s="22">
        <v>10</v>
      </c>
      <c r="F8" s="22">
        <v>7.5</v>
      </c>
      <c r="G8" s="70">
        <v>32</v>
      </c>
      <c r="H8" s="22">
        <v>99.38</v>
      </c>
      <c r="I8" s="22" t="s">
        <v>1</v>
      </c>
      <c r="N8">
        <f t="shared" si="4"/>
        <v>1</v>
      </c>
      <c r="O8">
        <f t="shared" si="5"/>
        <v>1</v>
      </c>
      <c r="P8">
        <f t="shared" si="6"/>
        <v>1</v>
      </c>
      <c r="Q8">
        <f t="shared" si="7"/>
        <v>1</v>
      </c>
      <c r="R8">
        <f t="shared" si="8"/>
        <v>1</v>
      </c>
      <c r="S8" s="113">
        <f t="shared" si="9"/>
        <v>1</v>
      </c>
      <c r="U8" s="31" t="s">
        <v>1078</v>
      </c>
      <c r="V8" s="31">
        <f>COUNTIFS(N4:N179,"=1",S4:S179,"=1")</f>
        <v>87</v>
      </c>
      <c r="W8" s="31">
        <f>COUNTIFS(N4:N179,"=0",S4:S179,"=1")</f>
        <v>41</v>
      </c>
      <c r="Y8" s="31">
        <f>COS(RADIANS(180*(SQRT(W8*V9)/(SQRT(W8*V9)+SQRT(V8*W9)))))</f>
        <v>0.73985781087006142</v>
      </c>
    </row>
    <row r="9" spans="1:26" ht="30.75" thickBot="1">
      <c r="B9" s="25" t="s">
        <v>64</v>
      </c>
      <c r="C9" s="25">
        <v>8</v>
      </c>
      <c r="D9" s="25">
        <v>8</v>
      </c>
      <c r="E9" s="25">
        <v>8</v>
      </c>
      <c r="F9" s="25">
        <v>5.5</v>
      </c>
      <c r="G9" s="71">
        <v>29.5</v>
      </c>
      <c r="H9" s="25">
        <v>100.54</v>
      </c>
      <c r="I9" s="25" t="s">
        <v>1</v>
      </c>
      <c r="N9">
        <f t="shared" si="4"/>
        <v>1</v>
      </c>
      <c r="O9">
        <f t="shared" si="5"/>
        <v>1</v>
      </c>
      <c r="P9">
        <f t="shared" si="6"/>
        <v>1</v>
      </c>
      <c r="Q9">
        <f t="shared" si="7"/>
        <v>1</v>
      </c>
      <c r="R9">
        <f t="shared" si="8"/>
        <v>1</v>
      </c>
      <c r="S9" s="113">
        <f t="shared" si="9"/>
        <v>1</v>
      </c>
      <c r="U9" s="31" t="s">
        <v>1079</v>
      </c>
      <c r="V9" s="31">
        <f>COUNTIFS(N4:N179,"=1",S4:S179,"=0")</f>
        <v>8</v>
      </c>
      <c r="W9" s="31">
        <f>COUNTIFS(N4:N179,"=0",S4:S179,"=0")</f>
        <v>40</v>
      </c>
    </row>
    <row r="10" spans="1:26" ht="30.75" thickBot="1">
      <c r="B10" s="22" t="s">
        <v>65</v>
      </c>
      <c r="C10" s="22">
        <v>9</v>
      </c>
      <c r="D10" s="22">
        <v>5</v>
      </c>
      <c r="E10" s="22">
        <v>9.5</v>
      </c>
      <c r="F10" s="22">
        <v>6</v>
      </c>
      <c r="G10" s="70">
        <v>29.5</v>
      </c>
      <c r="H10" s="22">
        <v>90.9</v>
      </c>
      <c r="I10" s="22" t="s">
        <v>1</v>
      </c>
      <c r="N10">
        <f t="shared" si="4"/>
        <v>1</v>
      </c>
      <c r="O10">
        <f t="shared" si="5"/>
        <v>1</v>
      </c>
      <c r="P10">
        <f t="shared" si="6"/>
        <v>1</v>
      </c>
      <c r="Q10">
        <f t="shared" si="7"/>
        <v>1</v>
      </c>
      <c r="R10">
        <f t="shared" si="8"/>
        <v>1</v>
      </c>
      <c r="S10" s="113">
        <f t="shared" si="9"/>
        <v>1</v>
      </c>
    </row>
    <row r="11" spans="1:26" ht="45.75" thickBot="1">
      <c r="B11" s="25" t="s">
        <v>66</v>
      </c>
      <c r="C11" s="25">
        <v>5.5</v>
      </c>
      <c r="D11" s="25">
        <v>7</v>
      </c>
      <c r="E11" s="25">
        <v>9.5</v>
      </c>
      <c r="F11" s="25">
        <v>7</v>
      </c>
      <c r="G11" s="71">
        <v>29</v>
      </c>
      <c r="H11" s="25">
        <v>98.2</v>
      </c>
      <c r="I11" s="25" t="s">
        <v>1</v>
      </c>
      <c r="N11">
        <f t="shared" si="4"/>
        <v>1</v>
      </c>
      <c r="O11">
        <f t="shared" si="5"/>
        <v>1</v>
      </c>
      <c r="P11">
        <f t="shared" si="6"/>
        <v>1</v>
      </c>
      <c r="Q11">
        <f t="shared" si="7"/>
        <v>1</v>
      </c>
      <c r="R11">
        <f t="shared" si="8"/>
        <v>1</v>
      </c>
      <c r="S11" s="113">
        <f t="shared" si="9"/>
        <v>1</v>
      </c>
      <c r="U11" s="286" t="s">
        <v>41</v>
      </c>
      <c r="V11" s="31" t="s">
        <v>1080</v>
      </c>
      <c r="W11" s="31" t="s">
        <v>1081</v>
      </c>
    </row>
    <row r="12" spans="1:26" ht="30.75" thickBot="1">
      <c r="B12" s="22" t="s">
        <v>67</v>
      </c>
      <c r="C12" s="22">
        <v>9.5</v>
      </c>
      <c r="D12" s="22">
        <v>6</v>
      </c>
      <c r="E12" s="22">
        <v>9.5</v>
      </c>
      <c r="F12" s="22">
        <v>3.5</v>
      </c>
      <c r="G12" s="70">
        <v>28.5</v>
      </c>
      <c r="H12" s="22">
        <v>86.87</v>
      </c>
      <c r="I12" s="22" t="s">
        <v>1</v>
      </c>
      <c r="N12">
        <f t="shared" si="4"/>
        <v>1</v>
      </c>
      <c r="O12">
        <f t="shared" si="5"/>
        <v>1</v>
      </c>
      <c r="P12">
        <f t="shared" si="6"/>
        <v>1</v>
      </c>
      <c r="Q12">
        <f t="shared" si="7"/>
        <v>0</v>
      </c>
      <c r="R12">
        <f t="shared" si="8"/>
        <v>1</v>
      </c>
      <c r="S12" s="113">
        <f t="shared" si="9"/>
        <v>1</v>
      </c>
      <c r="U12" s="31" t="s">
        <v>1078</v>
      </c>
      <c r="V12" s="31">
        <f>COUNTIFS(O4:O179,"=1",S4:S179,"=1")</f>
        <v>47</v>
      </c>
      <c r="W12" s="31">
        <f>COUNTIFS(O4:O179,"=0",S4:S179,"=1")</f>
        <v>81</v>
      </c>
      <c r="Y12" s="31">
        <f>COS(RADIANS(180*(SQRT(W12*V13)/(SQRT(W12*V13)+SQRT(V12*W13)))))</f>
        <v>1</v>
      </c>
    </row>
    <row r="13" spans="1:26" ht="30.75" thickBot="1">
      <c r="B13" s="25" t="s">
        <v>68</v>
      </c>
      <c r="C13" s="25">
        <v>8</v>
      </c>
      <c r="D13" s="25">
        <v>4</v>
      </c>
      <c r="E13" s="25">
        <v>9</v>
      </c>
      <c r="F13" s="25">
        <v>7</v>
      </c>
      <c r="G13" s="71">
        <v>28</v>
      </c>
      <c r="H13" s="25">
        <v>86.46</v>
      </c>
      <c r="I13" s="25" t="s">
        <v>1</v>
      </c>
      <c r="N13">
        <f t="shared" si="4"/>
        <v>1</v>
      </c>
      <c r="O13">
        <f t="shared" si="5"/>
        <v>0</v>
      </c>
      <c r="P13">
        <f t="shared" si="6"/>
        <v>1</v>
      </c>
      <c r="Q13">
        <f t="shared" si="7"/>
        <v>1</v>
      </c>
      <c r="R13">
        <f t="shared" si="8"/>
        <v>1</v>
      </c>
      <c r="S13" s="113">
        <f t="shared" si="9"/>
        <v>1</v>
      </c>
      <c r="U13" s="31" t="s">
        <v>1079</v>
      </c>
      <c r="V13" s="31">
        <f>COUNTIFS(O4:O179,"=1",S4:S179,"=0")</f>
        <v>0</v>
      </c>
      <c r="W13" s="31">
        <f>COUNTIFS(O4:O179,"=0",S4:S179,"=0")</f>
        <v>48</v>
      </c>
    </row>
    <row r="14" spans="1:26" ht="30.75" thickBot="1">
      <c r="B14" s="22" t="s">
        <v>69</v>
      </c>
      <c r="C14" s="22">
        <v>7.5</v>
      </c>
      <c r="D14" s="22">
        <v>5</v>
      </c>
      <c r="E14" s="22">
        <v>8.5</v>
      </c>
      <c r="F14" s="22">
        <v>6</v>
      </c>
      <c r="G14" s="70">
        <v>27</v>
      </c>
      <c r="H14" s="22">
        <v>85.7</v>
      </c>
      <c r="I14" s="22" t="s">
        <v>1</v>
      </c>
      <c r="N14">
        <f t="shared" si="4"/>
        <v>1</v>
      </c>
      <c r="O14">
        <f t="shared" si="5"/>
        <v>1</v>
      </c>
      <c r="P14">
        <f t="shared" si="6"/>
        <v>1</v>
      </c>
      <c r="Q14">
        <f t="shared" si="7"/>
        <v>1</v>
      </c>
      <c r="R14">
        <f t="shared" si="8"/>
        <v>1</v>
      </c>
      <c r="S14" s="113">
        <f t="shared" si="9"/>
        <v>1</v>
      </c>
    </row>
    <row r="15" spans="1:26" ht="30.75" thickBot="1">
      <c r="B15" s="25" t="s">
        <v>70</v>
      </c>
      <c r="C15" s="25">
        <v>9.5</v>
      </c>
      <c r="D15" s="25">
        <v>3</v>
      </c>
      <c r="E15" s="25">
        <v>8.5</v>
      </c>
      <c r="F15" s="25">
        <v>5.5</v>
      </c>
      <c r="G15" s="71">
        <v>26.5</v>
      </c>
      <c r="H15" s="25">
        <v>77.069999999999993</v>
      </c>
      <c r="I15" s="25" t="s">
        <v>1</v>
      </c>
      <c r="N15">
        <f t="shared" si="4"/>
        <v>1</v>
      </c>
      <c r="O15">
        <f t="shared" si="5"/>
        <v>0</v>
      </c>
      <c r="P15">
        <f t="shared" si="6"/>
        <v>1</v>
      </c>
      <c r="Q15">
        <f t="shared" si="7"/>
        <v>1</v>
      </c>
      <c r="R15">
        <f t="shared" si="8"/>
        <v>1</v>
      </c>
      <c r="S15" s="113">
        <f t="shared" si="9"/>
        <v>1</v>
      </c>
      <c r="U15" s="286" t="s">
        <v>42</v>
      </c>
      <c r="V15" s="31" t="s">
        <v>1080</v>
      </c>
      <c r="W15" s="31" t="s">
        <v>1081</v>
      </c>
    </row>
    <row r="16" spans="1:26" ht="30.75" thickBot="1">
      <c r="B16" s="22" t="s">
        <v>71</v>
      </c>
      <c r="C16" s="22">
        <v>10</v>
      </c>
      <c r="D16" s="22">
        <v>2</v>
      </c>
      <c r="E16" s="22">
        <v>6.5</v>
      </c>
      <c r="F16" s="22">
        <v>7</v>
      </c>
      <c r="G16" s="70">
        <v>25.5</v>
      </c>
      <c r="H16" s="22">
        <v>75.680000000000007</v>
      </c>
      <c r="I16" s="22" t="s">
        <v>1</v>
      </c>
      <c r="N16">
        <f t="shared" si="4"/>
        <v>1</v>
      </c>
      <c r="O16">
        <f t="shared" si="5"/>
        <v>0</v>
      </c>
      <c r="P16">
        <f t="shared" si="6"/>
        <v>1</v>
      </c>
      <c r="Q16">
        <f t="shared" si="7"/>
        <v>1</v>
      </c>
      <c r="R16">
        <f t="shared" si="8"/>
        <v>1</v>
      </c>
      <c r="S16" s="113">
        <f t="shared" si="9"/>
        <v>1</v>
      </c>
      <c r="U16" s="31" t="s">
        <v>1078</v>
      </c>
      <c r="V16" s="31">
        <f>COUNTIFS(P4:P179,"=1",S4:S179,"=1")</f>
        <v>121</v>
      </c>
      <c r="W16" s="31">
        <f>COUNTIFS(P4:P179,"=0",S4:S179,"=1")</f>
        <v>7</v>
      </c>
      <c r="Y16" s="31">
        <f>COS(RADIANS(180*(SQRT(W16*V17)/(SQRT(W16*V17)+SQRT(V16*W17)))))</f>
        <v>0.73551468279001009</v>
      </c>
    </row>
    <row r="17" spans="1:25" ht="30.75" thickBot="1">
      <c r="B17" s="25" t="s">
        <v>72</v>
      </c>
      <c r="C17" s="25">
        <v>7.5</v>
      </c>
      <c r="D17" s="25">
        <v>1</v>
      </c>
      <c r="E17" s="25">
        <v>9</v>
      </c>
      <c r="F17" s="25">
        <v>7</v>
      </c>
      <c r="G17" s="71">
        <v>24.5</v>
      </c>
      <c r="H17" s="25">
        <v>68.599999999999994</v>
      </c>
      <c r="I17" s="25" t="s">
        <v>1</v>
      </c>
      <c r="N17">
        <f t="shared" si="4"/>
        <v>1</v>
      </c>
      <c r="O17">
        <f t="shared" si="5"/>
        <v>0</v>
      </c>
      <c r="P17">
        <f t="shared" si="6"/>
        <v>1</v>
      </c>
      <c r="Q17">
        <f t="shared" si="7"/>
        <v>1</v>
      </c>
      <c r="R17">
        <f t="shared" si="8"/>
        <v>1</v>
      </c>
      <c r="S17" s="113">
        <f t="shared" si="9"/>
        <v>1</v>
      </c>
      <c r="U17" s="31" t="s">
        <v>1079</v>
      </c>
      <c r="V17" s="31">
        <f>COUNTIFS(P4:P179,"=1",S4:S179,"=0")</f>
        <v>30</v>
      </c>
      <c r="W17" s="31">
        <f>COUNTIFS(P4:P179,"=0",S4:S179,"=0")</f>
        <v>18</v>
      </c>
    </row>
    <row r="18" spans="1:25" ht="30.75" thickBot="1">
      <c r="B18" s="22" t="s">
        <v>73</v>
      </c>
      <c r="C18" s="22">
        <v>3.5</v>
      </c>
      <c r="D18" s="22">
        <v>6</v>
      </c>
      <c r="E18" s="22">
        <v>8.5</v>
      </c>
      <c r="F18" s="22">
        <v>6</v>
      </c>
      <c r="G18" s="70">
        <v>24</v>
      </c>
      <c r="H18" s="22">
        <v>81.96</v>
      </c>
      <c r="I18" s="22" t="s">
        <v>1</v>
      </c>
      <c r="N18">
        <f t="shared" si="4"/>
        <v>0</v>
      </c>
      <c r="O18">
        <f t="shared" si="5"/>
        <v>1</v>
      </c>
      <c r="P18">
        <f t="shared" si="6"/>
        <v>1</v>
      </c>
      <c r="Q18">
        <f t="shared" si="7"/>
        <v>1</v>
      </c>
      <c r="R18">
        <f t="shared" si="8"/>
        <v>1</v>
      </c>
      <c r="S18" s="113">
        <f t="shared" si="9"/>
        <v>1</v>
      </c>
    </row>
    <row r="19" spans="1:25" ht="30.75" thickBot="1">
      <c r="B19" s="25" t="s">
        <v>74</v>
      </c>
      <c r="C19" s="25">
        <v>6.5</v>
      </c>
      <c r="D19" s="25">
        <v>5</v>
      </c>
      <c r="E19" s="25">
        <v>7</v>
      </c>
      <c r="F19" s="25">
        <v>5.5</v>
      </c>
      <c r="G19" s="71">
        <v>24</v>
      </c>
      <c r="H19" s="25">
        <v>78.64</v>
      </c>
      <c r="I19" s="25" t="s">
        <v>1</v>
      </c>
      <c r="N19">
        <f t="shared" si="4"/>
        <v>1</v>
      </c>
      <c r="O19">
        <f t="shared" si="5"/>
        <v>1</v>
      </c>
      <c r="P19">
        <f t="shared" si="6"/>
        <v>1</v>
      </c>
      <c r="Q19">
        <f t="shared" si="7"/>
        <v>1</v>
      </c>
      <c r="R19">
        <f t="shared" si="8"/>
        <v>1</v>
      </c>
      <c r="S19" s="113">
        <f t="shared" si="9"/>
        <v>1</v>
      </c>
      <c r="U19" s="286" t="s">
        <v>43</v>
      </c>
      <c r="V19" s="31" t="s">
        <v>1080</v>
      </c>
      <c r="W19" s="31" t="s">
        <v>1081</v>
      </c>
    </row>
    <row r="20" spans="1:25" ht="30.75" thickBot="1">
      <c r="B20" s="22" t="s">
        <v>75</v>
      </c>
      <c r="C20" s="22">
        <v>7</v>
      </c>
      <c r="D20" s="22">
        <v>1</v>
      </c>
      <c r="E20" s="22">
        <v>10</v>
      </c>
      <c r="F20" s="22">
        <v>5.5</v>
      </c>
      <c r="G20" s="70">
        <v>23.5</v>
      </c>
      <c r="H20" s="22">
        <v>62.7</v>
      </c>
      <c r="I20" s="22" t="s">
        <v>1</v>
      </c>
      <c r="N20">
        <f t="shared" si="4"/>
        <v>1</v>
      </c>
      <c r="O20">
        <f t="shared" si="5"/>
        <v>0</v>
      </c>
      <c r="P20">
        <f t="shared" si="6"/>
        <v>1</v>
      </c>
      <c r="Q20">
        <f t="shared" si="7"/>
        <v>1</v>
      </c>
      <c r="R20">
        <f t="shared" si="8"/>
        <v>1</v>
      </c>
      <c r="S20" s="113">
        <f t="shared" si="9"/>
        <v>1</v>
      </c>
      <c r="U20" s="31" t="s">
        <v>1078</v>
      </c>
      <c r="V20" s="31">
        <f>COUNTIFS(Q4:Q179,"=1",S4:S179,"=1")</f>
        <v>112</v>
      </c>
      <c r="W20" s="31">
        <f>COUNTIFS(Q4:Q179,"=0",S4:S179,"=1")</f>
        <v>16</v>
      </c>
      <c r="Y20" s="31">
        <f>COS(RADIANS(180*(SQRT(W20*V21)/(SQRT(W20*V21)+SQRT(V20*W21)))))</f>
        <v>0.94879670920104053</v>
      </c>
    </row>
    <row r="21" spans="1:25" ht="45.75" thickBot="1">
      <c r="B21" s="25" t="s">
        <v>76</v>
      </c>
      <c r="C21" s="25">
        <v>3</v>
      </c>
      <c r="D21" s="25">
        <v>3</v>
      </c>
      <c r="E21" s="25">
        <v>10</v>
      </c>
      <c r="F21" s="25">
        <v>6.5</v>
      </c>
      <c r="G21" s="71">
        <v>22.5</v>
      </c>
      <c r="H21" s="25">
        <v>68.83</v>
      </c>
      <c r="I21" s="25" t="s">
        <v>1</v>
      </c>
      <c r="N21">
        <f t="shared" si="4"/>
        <v>0</v>
      </c>
      <c r="O21">
        <f t="shared" si="5"/>
        <v>0</v>
      </c>
      <c r="P21">
        <f t="shared" si="6"/>
        <v>1</v>
      </c>
      <c r="Q21">
        <f t="shared" si="7"/>
        <v>1</v>
      </c>
      <c r="R21">
        <f t="shared" si="8"/>
        <v>1</v>
      </c>
      <c r="S21" s="113">
        <f t="shared" si="9"/>
        <v>1</v>
      </c>
      <c r="U21" s="31" t="s">
        <v>1079</v>
      </c>
      <c r="V21" s="31">
        <f>COUNTIFS(Q4:Q179,"=1",S4:S179,"=0")</f>
        <v>4</v>
      </c>
      <c r="W21" s="31">
        <f>COUNTIFS(Q4:Q179,"=0",S4:S179,"=0")</f>
        <v>44</v>
      </c>
    </row>
    <row r="22" spans="1:25" ht="30.75" thickBot="1">
      <c r="B22" s="22" t="s">
        <v>77</v>
      </c>
      <c r="C22" s="22">
        <v>9</v>
      </c>
      <c r="D22" s="22">
        <v>4</v>
      </c>
      <c r="E22" s="22">
        <v>8.5</v>
      </c>
      <c r="F22" s="22">
        <v>1</v>
      </c>
      <c r="G22" s="70">
        <v>22.5</v>
      </c>
      <c r="H22" s="22">
        <v>62.1</v>
      </c>
      <c r="I22" s="22" t="s">
        <v>1</v>
      </c>
      <c r="N22">
        <f t="shared" si="4"/>
        <v>1</v>
      </c>
      <c r="O22">
        <f t="shared" si="5"/>
        <v>0</v>
      </c>
      <c r="P22">
        <f t="shared" si="6"/>
        <v>1</v>
      </c>
      <c r="Q22">
        <f t="shared" si="7"/>
        <v>0</v>
      </c>
      <c r="R22">
        <f t="shared" si="8"/>
        <v>1</v>
      </c>
      <c r="S22" s="113">
        <f t="shared" si="9"/>
        <v>1</v>
      </c>
    </row>
    <row r="23" spans="1:25" ht="30.75" thickBot="1">
      <c r="B23" s="25" t="s">
        <v>78</v>
      </c>
      <c r="C23" s="25">
        <v>6</v>
      </c>
      <c r="D23" s="25">
        <v>3</v>
      </c>
      <c r="E23" s="25">
        <v>3</v>
      </c>
      <c r="F23" s="25">
        <v>5.5</v>
      </c>
      <c r="G23" s="71">
        <v>17.5</v>
      </c>
      <c r="H23" s="25">
        <v>59.48</v>
      </c>
      <c r="I23" s="25" t="s">
        <v>1</v>
      </c>
      <c r="N23">
        <f t="shared" si="4"/>
        <v>1</v>
      </c>
      <c r="O23">
        <f t="shared" si="5"/>
        <v>0</v>
      </c>
      <c r="P23">
        <f t="shared" si="6"/>
        <v>0</v>
      </c>
      <c r="Q23">
        <f t="shared" si="7"/>
        <v>1</v>
      </c>
      <c r="R23">
        <f t="shared" si="8"/>
        <v>1</v>
      </c>
      <c r="S23" s="113">
        <f t="shared" si="9"/>
        <v>1</v>
      </c>
      <c r="U23" s="31" t="s">
        <v>1086</v>
      </c>
    </row>
    <row r="24" spans="1:25" ht="30.75" thickBot="1">
      <c r="B24" s="22" t="s">
        <v>79</v>
      </c>
      <c r="C24" s="22">
        <v>9.5</v>
      </c>
      <c r="D24" s="22">
        <v>0</v>
      </c>
      <c r="E24" s="22">
        <v>6</v>
      </c>
      <c r="F24" s="22">
        <v>2</v>
      </c>
      <c r="G24" s="70">
        <v>17.5</v>
      </c>
      <c r="H24" s="22">
        <v>41.01</v>
      </c>
      <c r="I24" s="22" t="s">
        <v>1</v>
      </c>
      <c r="N24">
        <f t="shared" si="4"/>
        <v>1</v>
      </c>
      <c r="O24">
        <f t="shared" si="5"/>
        <v>0</v>
      </c>
      <c r="P24">
        <f t="shared" si="6"/>
        <v>1</v>
      </c>
      <c r="Q24">
        <f t="shared" si="7"/>
        <v>0</v>
      </c>
      <c r="R24">
        <f t="shared" si="8"/>
        <v>1</v>
      </c>
      <c r="S24" s="113">
        <f t="shared" si="9"/>
        <v>1</v>
      </c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 ht="45.75" thickBot="1">
      <c r="B25" s="25" t="s">
        <v>80</v>
      </c>
      <c r="C25" s="25">
        <v>6.5</v>
      </c>
      <c r="D25" s="25">
        <v>0</v>
      </c>
      <c r="E25" s="25">
        <v>5</v>
      </c>
      <c r="F25" s="25">
        <v>5.5</v>
      </c>
      <c r="G25" s="71">
        <v>17</v>
      </c>
      <c r="H25" s="25">
        <v>47.38</v>
      </c>
      <c r="I25" s="25" t="s">
        <v>1</v>
      </c>
      <c r="N25">
        <f t="shared" si="4"/>
        <v>1</v>
      </c>
      <c r="O25">
        <f t="shared" si="5"/>
        <v>0</v>
      </c>
      <c r="P25">
        <f t="shared" si="6"/>
        <v>1</v>
      </c>
      <c r="Q25">
        <f t="shared" si="7"/>
        <v>1</v>
      </c>
      <c r="R25">
        <f t="shared" si="8"/>
        <v>1</v>
      </c>
      <c r="S25" s="113">
        <f t="shared" si="9"/>
        <v>1</v>
      </c>
      <c r="U25" s="31">
        <f>COUNTIF(C:C,"=0")/176</f>
        <v>0.25</v>
      </c>
      <c r="V25" s="31">
        <f t="shared" ref="V25:X25" si="11">COUNTIF(D:D,"=0")/176</f>
        <v>0.32386363636363635</v>
      </c>
      <c r="W25" s="31">
        <f t="shared" si="11"/>
        <v>3.4090909090909088E-2</v>
      </c>
      <c r="X25" s="31">
        <f t="shared" si="11"/>
        <v>0.17045454545454544</v>
      </c>
    </row>
    <row r="26" spans="1:25" ht="30.75" thickBot="1">
      <c r="B26" s="22" t="s">
        <v>81</v>
      </c>
      <c r="C26" s="22">
        <v>3.5</v>
      </c>
      <c r="D26" s="22">
        <v>6</v>
      </c>
      <c r="E26" s="22">
        <v>7</v>
      </c>
      <c r="F26" s="22">
        <v>0</v>
      </c>
      <c r="G26" s="70">
        <v>16.5</v>
      </c>
      <c r="H26" s="22">
        <v>53.55</v>
      </c>
      <c r="I26" s="22" t="s">
        <v>1</v>
      </c>
      <c r="N26">
        <f t="shared" si="4"/>
        <v>0</v>
      </c>
      <c r="O26">
        <f t="shared" si="5"/>
        <v>1</v>
      </c>
      <c r="P26">
        <f t="shared" si="6"/>
        <v>1</v>
      </c>
      <c r="Q26">
        <f t="shared" si="7"/>
        <v>0</v>
      </c>
      <c r="R26">
        <f t="shared" si="8"/>
        <v>1</v>
      </c>
      <c r="S26" s="113">
        <f t="shared" si="9"/>
        <v>1</v>
      </c>
      <c r="T26" s="31" t="s">
        <v>1094</v>
      </c>
    </row>
    <row r="27" spans="1:25" ht="15.75" thickBot="1">
      <c r="A27" s="31" t="s">
        <v>172</v>
      </c>
      <c r="B27" s="28" t="s">
        <v>14</v>
      </c>
      <c r="C27" s="28">
        <v>9</v>
      </c>
      <c r="D27" s="28">
        <v>10</v>
      </c>
      <c r="E27" s="28">
        <v>10</v>
      </c>
      <c r="F27" s="28">
        <v>9</v>
      </c>
      <c r="G27" s="64">
        <v>38</v>
      </c>
      <c r="H27" s="30">
        <v>161.49</v>
      </c>
      <c r="N27">
        <f t="shared" si="4"/>
        <v>1</v>
      </c>
      <c r="O27">
        <f t="shared" si="5"/>
        <v>1</v>
      </c>
      <c r="P27">
        <f t="shared" si="6"/>
        <v>1</v>
      </c>
      <c r="Q27">
        <f t="shared" si="7"/>
        <v>1</v>
      </c>
      <c r="R27">
        <f t="shared" si="8"/>
        <v>1</v>
      </c>
      <c r="S27" s="113">
        <f t="shared" si="9"/>
        <v>1</v>
      </c>
      <c r="U27" s="31">
        <f>0.75*(1-((DEVSQ(C:C)+DEVSQ(D:D)+DEVSQ(E:E)+DEVSQ(F:F))/DEVSQ(G:G)))</f>
        <v>0.37867043967402192</v>
      </c>
    </row>
    <row r="28" spans="1:25" ht="15.75" thickBot="1">
      <c r="B28" s="8" t="s">
        <v>55</v>
      </c>
      <c r="C28" s="8">
        <v>10</v>
      </c>
      <c r="D28" s="8">
        <v>6</v>
      </c>
      <c r="E28" s="8">
        <v>10</v>
      </c>
      <c r="F28" s="8">
        <v>9</v>
      </c>
      <c r="G28" s="65">
        <v>35</v>
      </c>
      <c r="H28" s="10">
        <v>138.97999999999999</v>
      </c>
      <c r="N28">
        <f t="shared" si="4"/>
        <v>1</v>
      </c>
      <c r="O28">
        <f t="shared" si="5"/>
        <v>1</v>
      </c>
      <c r="P28">
        <f t="shared" si="6"/>
        <v>1</v>
      </c>
      <c r="Q28">
        <f t="shared" si="7"/>
        <v>1</v>
      </c>
      <c r="R28">
        <f t="shared" si="8"/>
        <v>1</v>
      </c>
      <c r="S28" s="113">
        <f t="shared" si="9"/>
        <v>1</v>
      </c>
    </row>
    <row r="29" spans="1:25" ht="15.75" thickBot="1">
      <c r="B29" s="12" t="s">
        <v>262</v>
      </c>
      <c r="C29" s="12">
        <v>8</v>
      </c>
      <c r="D29" s="12">
        <v>6</v>
      </c>
      <c r="E29" s="12">
        <v>10</v>
      </c>
      <c r="F29" s="12">
        <v>9</v>
      </c>
      <c r="G29" s="66">
        <v>33</v>
      </c>
      <c r="H29" s="14">
        <v>131.1</v>
      </c>
      <c r="N29">
        <f t="shared" si="4"/>
        <v>1</v>
      </c>
      <c r="O29">
        <f t="shared" si="5"/>
        <v>1</v>
      </c>
      <c r="P29">
        <f t="shared" si="6"/>
        <v>1</v>
      </c>
      <c r="Q29">
        <f t="shared" si="7"/>
        <v>1</v>
      </c>
      <c r="R29">
        <f t="shared" si="8"/>
        <v>1</v>
      </c>
      <c r="S29" s="113">
        <f t="shared" si="9"/>
        <v>1</v>
      </c>
    </row>
    <row r="30" spans="1:25" ht="15.75" thickBot="1">
      <c r="B30" s="12" t="s">
        <v>263</v>
      </c>
      <c r="C30" s="12">
        <v>5</v>
      </c>
      <c r="D30" s="12">
        <v>9</v>
      </c>
      <c r="E30" s="12">
        <v>9</v>
      </c>
      <c r="F30" s="12">
        <v>9</v>
      </c>
      <c r="G30" s="66">
        <v>32</v>
      </c>
      <c r="H30" s="14">
        <v>136.63</v>
      </c>
      <c r="N30">
        <f t="shared" si="4"/>
        <v>1</v>
      </c>
      <c r="O30">
        <f t="shared" si="5"/>
        <v>1</v>
      </c>
      <c r="P30">
        <f t="shared" si="6"/>
        <v>1</v>
      </c>
      <c r="Q30">
        <f t="shared" si="7"/>
        <v>1</v>
      </c>
      <c r="R30">
        <f t="shared" si="8"/>
        <v>1</v>
      </c>
      <c r="S30" s="113">
        <f t="shared" si="9"/>
        <v>1</v>
      </c>
    </row>
    <row r="31" spans="1:25" ht="15.75" thickBot="1">
      <c r="B31" s="8" t="s">
        <v>4</v>
      </c>
      <c r="C31" s="8">
        <v>8</v>
      </c>
      <c r="D31" s="8">
        <v>6</v>
      </c>
      <c r="E31" s="8">
        <v>10</v>
      </c>
      <c r="F31" s="8">
        <v>8</v>
      </c>
      <c r="G31" s="65">
        <v>32</v>
      </c>
      <c r="H31" s="10">
        <v>127.2</v>
      </c>
      <c r="N31">
        <f t="shared" si="4"/>
        <v>1</v>
      </c>
      <c r="O31">
        <f t="shared" si="5"/>
        <v>1</v>
      </c>
      <c r="P31">
        <f t="shared" si="6"/>
        <v>1</v>
      </c>
      <c r="Q31">
        <f t="shared" si="7"/>
        <v>1</v>
      </c>
      <c r="R31">
        <f t="shared" si="8"/>
        <v>1</v>
      </c>
      <c r="S31" s="113">
        <f t="shared" si="9"/>
        <v>1</v>
      </c>
    </row>
    <row r="32" spans="1:25" ht="15.75" thickBot="1">
      <c r="B32" s="12" t="s">
        <v>214</v>
      </c>
      <c r="C32" s="12">
        <v>7</v>
      </c>
      <c r="D32" s="12">
        <v>0</v>
      </c>
      <c r="E32" s="12">
        <v>10</v>
      </c>
      <c r="F32" s="12">
        <v>9</v>
      </c>
      <c r="G32" s="66">
        <v>26</v>
      </c>
      <c r="H32" s="14">
        <v>87.49</v>
      </c>
      <c r="N32">
        <f t="shared" si="4"/>
        <v>1</v>
      </c>
      <c r="O32">
        <f t="shared" si="5"/>
        <v>0</v>
      </c>
      <c r="P32">
        <f t="shared" si="6"/>
        <v>1</v>
      </c>
      <c r="Q32">
        <f t="shared" si="7"/>
        <v>1</v>
      </c>
      <c r="R32">
        <f t="shared" si="8"/>
        <v>1</v>
      </c>
      <c r="S32" s="113">
        <f t="shared" si="9"/>
        <v>1</v>
      </c>
    </row>
    <row r="33" spans="1:19" ht="15.75" thickBot="1">
      <c r="B33" s="8" t="s">
        <v>24</v>
      </c>
      <c r="C33" s="8">
        <v>6</v>
      </c>
      <c r="D33" s="8">
        <v>0</v>
      </c>
      <c r="E33" s="8">
        <v>10</v>
      </c>
      <c r="F33" s="8">
        <v>9</v>
      </c>
      <c r="G33" s="65">
        <v>25</v>
      </c>
      <c r="H33" s="10">
        <v>83.55</v>
      </c>
      <c r="N33">
        <f t="shared" si="4"/>
        <v>1</v>
      </c>
      <c r="O33">
        <f t="shared" si="5"/>
        <v>0</v>
      </c>
      <c r="P33">
        <f t="shared" si="6"/>
        <v>1</v>
      </c>
      <c r="Q33">
        <f t="shared" si="7"/>
        <v>1</v>
      </c>
      <c r="R33">
        <f t="shared" si="8"/>
        <v>1</v>
      </c>
      <c r="S33" s="113">
        <f t="shared" si="9"/>
        <v>1</v>
      </c>
    </row>
    <row r="34" spans="1:19" ht="15.75" thickBot="1">
      <c r="B34" s="12" t="s">
        <v>2</v>
      </c>
      <c r="C34" s="12">
        <v>7</v>
      </c>
      <c r="D34" s="12">
        <v>3</v>
      </c>
      <c r="E34" s="12">
        <v>8</v>
      </c>
      <c r="F34" s="12">
        <v>5</v>
      </c>
      <c r="G34" s="66">
        <v>23</v>
      </c>
      <c r="H34" s="14">
        <v>86.75</v>
      </c>
      <c r="N34">
        <f t="shared" si="4"/>
        <v>1</v>
      </c>
      <c r="O34">
        <f t="shared" si="5"/>
        <v>0</v>
      </c>
      <c r="P34">
        <f t="shared" si="6"/>
        <v>1</v>
      </c>
      <c r="Q34">
        <f t="shared" si="7"/>
        <v>1</v>
      </c>
      <c r="R34">
        <f t="shared" si="8"/>
        <v>1</v>
      </c>
      <c r="S34" s="113">
        <f t="shared" si="9"/>
        <v>1</v>
      </c>
    </row>
    <row r="35" spans="1:19" ht="15.75" thickBot="1">
      <c r="B35" s="8" t="s">
        <v>214</v>
      </c>
      <c r="C35" s="8">
        <v>10</v>
      </c>
      <c r="D35" s="8">
        <v>2</v>
      </c>
      <c r="E35" s="8">
        <v>7</v>
      </c>
      <c r="F35" s="8">
        <v>4</v>
      </c>
      <c r="G35" s="65">
        <v>23</v>
      </c>
      <c r="H35" s="10">
        <v>85.59</v>
      </c>
      <c r="N35">
        <f t="shared" si="4"/>
        <v>1</v>
      </c>
      <c r="O35">
        <f t="shared" si="5"/>
        <v>0</v>
      </c>
      <c r="P35">
        <f t="shared" si="6"/>
        <v>1</v>
      </c>
      <c r="Q35">
        <f t="shared" si="7"/>
        <v>0</v>
      </c>
      <c r="R35">
        <f t="shared" si="8"/>
        <v>1</v>
      </c>
      <c r="S35" s="113">
        <f t="shared" si="9"/>
        <v>1</v>
      </c>
    </row>
    <row r="36" spans="1:19" ht="15.75" thickBot="1">
      <c r="B36" s="12" t="s">
        <v>14</v>
      </c>
      <c r="C36" s="12">
        <v>0</v>
      </c>
      <c r="D36" s="12">
        <v>5</v>
      </c>
      <c r="E36" s="12">
        <v>10</v>
      </c>
      <c r="F36" s="12">
        <v>6</v>
      </c>
      <c r="G36" s="66">
        <v>21</v>
      </c>
      <c r="H36" s="14">
        <v>81.25</v>
      </c>
      <c r="N36">
        <f t="shared" si="4"/>
        <v>0</v>
      </c>
      <c r="O36">
        <f t="shared" si="5"/>
        <v>1</v>
      </c>
      <c r="P36">
        <f t="shared" si="6"/>
        <v>1</v>
      </c>
      <c r="Q36">
        <f t="shared" si="7"/>
        <v>1</v>
      </c>
      <c r="R36">
        <f t="shared" si="8"/>
        <v>1</v>
      </c>
      <c r="S36" s="113">
        <f t="shared" si="9"/>
        <v>1</v>
      </c>
    </row>
    <row r="37" spans="1:19" ht="15.75" thickBot="1">
      <c r="B37" s="8" t="s">
        <v>24</v>
      </c>
      <c r="C37" s="8">
        <v>10</v>
      </c>
      <c r="D37" s="8">
        <v>0</v>
      </c>
      <c r="E37" s="8">
        <v>5</v>
      </c>
      <c r="F37" s="8">
        <v>6</v>
      </c>
      <c r="G37" s="65">
        <v>21</v>
      </c>
      <c r="H37" s="10">
        <v>75.22</v>
      </c>
      <c r="N37">
        <f t="shared" si="4"/>
        <v>1</v>
      </c>
      <c r="O37">
        <f t="shared" si="5"/>
        <v>0</v>
      </c>
      <c r="P37">
        <f t="shared" si="6"/>
        <v>1</v>
      </c>
      <c r="Q37">
        <f t="shared" si="7"/>
        <v>1</v>
      </c>
      <c r="R37">
        <f t="shared" si="8"/>
        <v>1</v>
      </c>
      <c r="S37" s="113">
        <f t="shared" si="9"/>
        <v>1</v>
      </c>
    </row>
    <row r="38" spans="1:19" ht="15.75" thickBot="1">
      <c r="B38" s="12" t="s">
        <v>55</v>
      </c>
      <c r="C38" s="12">
        <v>3</v>
      </c>
      <c r="D38" s="12">
        <v>2</v>
      </c>
      <c r="E38" s="12">
        <v>10</v>
      </c>
      <c r="F38" s="12">
        <v>6</v>
      </c>
      <c r="G38" s="66">
        <v>21</v>
      </c>
      <c r="H38" s="14">
        <v>73.239999999999995</v>
      </c>
      <c r="N38">
        <f t="shared" si="4"/>
        <v>0</v>
      </c>
      <c r="O38">
        <f t="shared" si="5"/>
        <v>0</v>
      </c>
      <c r="P38">
        <f t="shared" si="6"/>
        <v>1</v>
      </c>
      <c r="Q38">
        <f t="shared" si="7"/>
        <v>1</v>
      </c>
      <c r="R38">
        <f t="shared" si="8"/>
        <v>1</v>
      </c>
      <c r="S38" s="113">
        <f t="shared" si="9"/>
        <v>1</v>
      </c>
    </row>
    <row r="39" spans="1:19" ht="15.75" thickBot="1">
      <c r="B39" s="8" t="s">
        <v>49</v>
      </c>
      <c r="C39" s="8">
        <v>0</v>
      </c>
      <c r="D39" s="8">
        <v>3</v>
      </c>
      <c r="E39" s="8">
        <v>10</v>
      </c>
      <c r="F39" s="8">
        <v>6</v>
      </c>
      <c r="G39" s="65">
        <v>19</v>
      </c>
      <c r="H39" s="10">
        <v>68.02</v>
      </c>
      <c r="N39">
        <f t="shared" si="4"/>
        <v>0</v>
      </c>
      <c r="O39">
        <f t="shared" si="5"/>
        <v>0</v>
      </c>
      <c r="P39">
        <f t="shared" si="6"/>
        <v>1</v>
      </c>
      <c r="Q39">
        <f t="shared" si="7"/>
        <v>1</v>
      </c>
      <c r="R39">
        <f t="shared" si="8"/>
        <v>1</v>
      </c>
      <c r="S39" s="113">
        <f t="shared" si="9"/>
        <v>1</v>
      </c>
    </row>
    <row r="40" spans="1:19" ht="15.75" thickBot="1">
      <c r="B40" s="12" t="s">
        <v>264</v>
      </c>
      <c r="C40" s="12">
        <v>0</v>
      </c>
      <c r="D40" s="12">
        <v>5</v>
      </c>
      <c r="E40" s="12">
        <v>7</v>
      </c>
      <c r="F40" s="12">
        <v>6</v>
      </c>
      <c r="G40" s="66">
        <v>18</v>
      </c>
      <c r="H40" s="14">
        <v>73.819999999999993</v>
      </c>
      <c r="N40">
        <f t="shared" si="4"/>
        <v>0</v>
      </c>
      <c r="O40">
        <f t="shared" si="5"/>
        <v>1</v>
      </c>
      <c r="P40">
        <f t="shared" si="6"/>
        <v>1</v>
      </c>
      <c r="Q40">
        <f t="shared" si="7"/>
        <v>1</v>
      </c>
      <c r="R40">
        <f t="shared" si="8"/>
        <v>1</v>
      </c>
      <c r="S40" s="113">
        <f t="shared" si="9"/>
        <v>1</v>
      </c>
    </row>
    <row r="41" spans="1:19" ht="15.75" thickBot="1">
      <c r="B41" s="8" t="s">
        <v>24</v>
      </c>
      <c r="C41" s="8">
        <v>5</v>
      </c>
      <c r="D41" s="8">
        <v>1</v>
      </c>
      <c r="E41" s="8">
        <v>5</v>
      </c>
      <c r="F41" s="8">
        <v>7</v>
      </c>
      <c r="G41" s="65">
        <v>18</v>
      </c>
      <c r="H41" s="10">
        <v>66.03</v>
      </c>
      <c r="N41">
        <f t="shared" si="4"/>
        <v>1</v>
      </c>
      <c r="O41">
        <f t="shared" si="5"/>
        <v>0</v>
      </c>
      <c r="P41">
        <f t="shared" si="6"/>
        <v>1</v>
      </c>
      <c r="Q41">
        <f t="shared" si="7"/>
        <v>1</v>
      </c>
      <c r="R41">
        <f t="shared" si="8"/>
        <v>1</v>
      </c>
      <c r="S41" s="113">
        <f t="shared" si="9"/>
        <v>1</v>
      </c>
    </row>
    <row r="42" spans="1:19" ht="15.75" thickBot="1">
      <c r="B42" s="12" t="s">
        <v>265</v>
      </c>
      <c r="C42" s="12">
        <v>1</v>
      </c>
      <c r="D42" s="12">
        <v>0</v>
      </c>
      <c r="E42" s="12">
        <v>8</v>
      </c>
      <c r="F42" s="12">
        <v>6</v>
      </c>
      <c r="G42" s="66">
        <v>15</v>
      </c>
      <c r="H42" s="14">
        <v>47.18</v>
      </c>
      <c r="N42">
        <f t="shared" si="4"/>
        <v>0</v>
      </c>
      <c r="O42">
        <f t="shared" si="5"/>
        <v>0</v>
      </c>
      <c r="P42">
        <f t="shared" si="6"/>
        <v>1</v>
      </c>
      <c r="Q42">
        <f t="shared" si="7"/>
        <v>1</v>
      </c>
      <c r="R42">
        <f t="shared" si="8"/>
        <v>1</v>
      </c>
      <c r="S42" s="113">
        <f t="shared" si="9"/>
        <v>1</v>
      </c>
    </row>
    <row r="43" spans="1:19" ht="15.75" thickBot="1">
      <c r="B43" s="8" t="s">
        <v>266</v>
      </c>
      <c r="C43" s="8">
        <v>0</v>
      </c>
      <c r="D43" s="8">
        <v>1</v>
      </c>
      <c r="E43" s="8">
        <v>5</v>
      </c>
      <c r="F43" s="8">
        <v>8</v>
      </c>
      <c r="G43" s="65">
        <v>14</v>
      </c>
      <c r="H43" s="10">
        <v>50.23</v>
      </c>
      <c r="N43">
        <f t="shared" si="4"/>
        <v>0</v>
      </c>
      <c r="O43">
        <f t="shared" si="5"/>
        <v>0</v>
      </c>
      <c r="P43">
        <f t="shared" si="6"/>
        <v>1</v>
      </c>
      <c r="Q43">
        <f t="shared" si="7"/>
        <v>1</v>
      </c>
      <c r="R43">
        <f t="shared" si="8"/>
        <v>1</v>
      </c>
      <c r="S43" s="113">
        <f t="shared" si="9"/>
        <v>1</v>
      </c>
    </row>
    <row r="44" spans="1:19" ht="15.75" thickBot="1">
      <c r="B44" s="8" t="s">
        <v>24</v>
      </c>
      <c r="C44" s="8">
        <v>8</v>
      </c>
      <c r="D44" s="8">
        <v>0</v>
      </c>
      <c r="E44" s="8">
        <v>5</v>
      </c>
      <c r="F44" s="8">
        <v>0</v>
      </c>
      <c r="G44" s="65">
        <v>13</v>
      </c>
      <c r="H44" s="10">
        <v>43.91</v>
      </c>
      <c r="N44">
        <f t="shared" si="4"/>
        <v>1</v>
      </c>
      <c r="O44">
        <f t="shared" si="5"/>
        <v>0</v>
      </c>
      <c r="P44">
        <f t="shared" si="6"/>
        <v>1</v>
      </c>
      <c r="Q44">
        <f t="shared" si="7"/>
        <v>0</v>
      </c>
      <c r="R44">
        <f t="shared" si="8"/>
        <v>0</v>
      </c>
      <c r="S44" s="113">
        <f t="shared" si="9"/>
        <v>0</v>
      </c>
    </row>
    <row r="45" spans="1:19" ht="15.75" thickBot="1">
      <c r="B45" s="12" t="s">
        <v>216</v>
      </c>
      <c r="C45" s="12">
        <v>0</v>
      </c>
      <c r="D45" s="12">
        <v>0</v>
      </c>
      <c r="E45" s="12">
        <v>7</v>
      </c>
      <c r="F45" s="12">
        <v>6</v>
      </c>
      <c r="G45" s="66">
        <v>13</v>
      </c>
      <c r="H45" s="14">
        <v>40.76</v>
      </c>
      <c r="N45">
        <f t="shared" si="4"/>
        <v>0</v>
      </c>
      <c r="O45">
        <f t="shared" si="5"/>
        <v>0</v>
      </c>
      <c r="P45">
        <f t="shared" si="6"/>
        <v>1</v>
      </c>
      <c r="Q45">
        <f t="shared" si="7"/>
        <v>1</v>
      </c>
      <c r="R45">
        <f t="shared" si="8"/>
        <v>0</v>
      </c>
      <c r="S45" s="113">
        <f t="shared" si="9"/>
        <v>0</v>
      </c>
    </row>
    <row r="46" spans="1:19" ht="15.75" thickBot="1">
      <c r="B46" s="8" t="s">
        <v>267</v>
      </c>
      <c r="C46" s="8">
        <v>6</v>
      </c>
      <c r="D46" s="8">
        <v>2</v>
      </c>
      <c r="E46" s="8">
        <v>2</v>
      </c>
      <c r="F46" s="8">
        <v>0</v>
      </c>
      <c r="G46" s="65">
        <v>10</v>
      </c>
      <c r="H46" s="10">
        <v>41.82</v>
      </c>
      <c r="N46">
        <f t="shared" si="4"/>
        <v>1</v>
      </c>
      <c r="O46">
        <f t="shared" si="5"/>
        <v>0</v>
      </c>
      <c r="P46">
        <f t="shared" si="6"/>
        <v>0</v>
      </c>
      <c r="Q46">
        <f t="shared" si="7"/>
        <v>0</v>
      </c>
      <c r="R46">
        <f t="shared" si="8"/>
        <v>0</v>
      </c>
      <c r="S46" s="113">
        <f t="shared" si="9"/>
        <v>0</v>
      </c>
    </row>
    <row r="47" spans="1:19">
      <c r="B47" s="67" t="s">
        <v>268</v>
      </c>
      <c r="C47" s="67">
        <v>0</v>
      </c>
      <c r="D47" s="67">
        <v>0</v>
      </c>
      <c r="E47" s="67">
        <v>0</v>
      </c>
      <c r="F47" s="67">
        <v>0</v>
      </c>
      <c r="G47" s="68">
        <v>0</v>
      </c>
      <c r="H47" s="69">
        <v>0</v>
      </c>
      <c r="N47">
        <f t="shared" si="4"/>
        <v>0</v>
      </c>
      <c r="O47">
        <f t="shared" si="5"/>
        <v>0</v>
      </c>
      <c r="P47">
        <f t="shared" si="6"/>
        <v>0</v>
      </c>
      <c r="Q47">
        <f t="shared" si="7"/>
        <v>0</v>
      </c>
      <c r="R47">
        <f t="shared" si="8"/>
        <v>0</v>
      </c>
      <c r="S47" s="113">
        <f t="shared" si="9"/>
        <v>0</v>
      </c>
    </row>
    <row r="48" spans="1:19">
      <c r="A48" s="31" t="s">
        <v>301</v>
      </c>
      <c r="B48" s="73" t="s">
        <v>54</v>
      </c>
      <c r="C48" s="74">
        <v>10</v>
      </c>
      <c r="D48" s="74">
        <v>7</v>
      </c>
      <c r="E48" s="74">
        <v>10</v>
      </c>
      <c r="F48" s="74">
        <v>7</v>
      </c>
      <c r="G48" s="75">
        <v>34</v>
      </c>
      <c r="I48" s="31" t="s">
        <v>306</v>
      </c>
      <c r="N48">
        <f t="shared" si="4"/>
        <v>1</v>
      </c>
      <c r="O48">
        <f t="shared" si="5"/>
        <v>1</v>
      </c>
      <c r="P48">
        <f t="shared" si="6"/>
        <v>1</v>
      </c>
      <c r="Q48">
        <f t="shared" si="7"/>
        <v>1</v>
      </c>
      <c r="R48">
        <f t="shared" si="8"/>
        <v>1</v>
      </c>
      <c r="S48" s="113">
        <f t="shared" si="9"/>
        <v>1</v>
      </c>
    </row>
    <row r="49" spans="2:19">
      <c r="B49" s="73" t="s">
        <v>334</v>
      </c>
      <c r="C49" s="74">
        <v>10</v>
      </c>
      <c r="D49" s="74">
        <v>7</v>
      </c>
      <c r="E49" s="74">
        <v>10</v>
      </c>
      <c r="F49" s="74">
        <v>6</v>
      </c>
      <c r="G49" s="75">
        <v>33</v>
      </c>
      <c r="I49" s="31" t="s">
        <v>306</v>
      </c>
      <c r="N49">
        <f t="shared" si="4"/>
        <v>1</v>
      </c>
      <c r="O49">
        <f t="shared" si="5"/>
        <v>1</v>
      </c>
      <c r="P49">
        <f t="shared" si="6"/>
        <v>1</v>
      </c>
      <c r="Q49">
        <f t="shared" si="7"/>
        <v>1</v>
      </c>
      <c r="R49">
        <f t="shared" si="8"/>
        <v>1</v>
      </c>
      <c r="S49" s="113">
        <f t="shared" si="9"/>
        <v>1</v>
      </c>
    </row>
    <row r="50" spans="2:19">
      <c r="B50" s="73" t="s">
        <v>317</v>
      </c>
      <c r="C50" s="74">
        <v>7</v>
      </c>
      <c r="D50" s="74">
        <v>7</v>
      </c>
      <c r="E50" s="74">
        <v>10</v>
      </c>
      <c r="F50" s="74">
        <v>4</v>
      </c>
      <c r="G50" s="75">
        <v>28</v>
      </c>
      <c r="I50" s="31" t="s">
        <v>306</v>
      </c>
      <c r="N50">
        <f t="shared" si="4"/>
        <v>1</v>
      </c>
      <c r="O50">
        <f t="shared" si="5"/>
        <v>1</v>
      </c>
      <c r="P50">
        <f t="shared" si="6"/>
        <v>1</v>
      </c>
      <c r="Q50">
        <f t="shared" si="7"/>
        <v>0</v>
      </c>
      <c r="R50">
        <f t="shared" si="8"/>
        <v>1</v>
      </c>
      <c r="S50" s="113">
        <f t="shared" si="9"/>
        <v>1</v>
      </c>
    </row>
    <row r="51" spans="2:19">
      <c r="B51" s="73" t="s">
        <v>286</v>
      </c>
      <c r="C51" s="74">
        <v>10</v>
      </c>
      <c r="D51" s="74">
        <v>0.5</v>
      </c>
      <c r="E51" s="74">
        <v>10</v>
      </c>
      <c r="F51" s="74">
        <v>7</v>
      </c>
      <c r="G51" s="75">
        <v>27.5</v>
      </c>
      <c r="I51" s="31" t="s">
        <v>306</v>
      </c>
      <c r="N51">
        <f t="shared" si="4"/>
        <v>1</v>
      </c>
      <c r="O51">
        <f t="shared" si="5"/>
        <v>0</v>
      </c>
      <c r="P51">
        <f t="shared" si="6"/>
        <v>1</v>
      </c>
      <c r="Q51">
        <f t="shared" si="7"/>
        <v>1</v>
      </c>
      <c r="R51">
        <f t="shared" si="8"/>
        <v>1</v>
      </c>
      <c r="S51" s="113">
        <f t="shared" si="9"/>
        <v>1</v>
      </c>
    </row>
    <row r="52" spans="2:19">
      <c r="B52" s="73" t="s">
        <v>51</v>
      </c>
      <c r="C52" s="74">
        <v>10</v>
      </c>
      <c r="D52" s="74">
        <v>0</v>
      </c>
      <c r="E52" s="74">
        <v>10</v>
      </c>
      <c r="F52" s="74">
        <v>7</v>
      </c>
      <c r="G52" s="75">
        <v>27</v>
      </c>
      <c r="I52" s="31" t="s">
        <v>306</v>
      </c>
      <c r="N52">
        <f t="shared" si="4"/>
        <v>1</v>
      </c>
      <c r="O52">
        <f t="shared" si="5"/>
        <v>0</v>
      </c>
      <c r="P52">
        <f t="shared" si="6"/>
        <v>1</v>
      </c>
      <c r="Q52">
        <f t="shared" si="7"/>
        <v>1</v>
      </c>
      <c r="R52">
        <f t="shared" si="8"/>
        <v>1</v>
      </c>
      <c r="S52" s="113">
        <f t="shared" si="9"/>
        <v>1</v>
      </c>
    </row>
    <row r="53" spans="2:19">
      <c r="B53" s="73" t="s">
        <v>273</v>
      </c>
      <c r="C53" s="74">
        <v>2</v>
      </c>
      <c r="D53" s="74">
        <v>7</v>
      </c>
      <c r="E53" s="74">
        <v>10</v>
      </c>
      <c r="F53" s="74">
        <v>7</v>
      </c>
      <c r="G53" s="75">
        <v>26</v>
      </c>
      <c r="I53" s="31" t="s">
        <v>306</v>
      </c>
      <c r="N53">
        <f t="shared" si="4"/>
        <v>0</v>
      </c>
      <c r="O53">
        <f t="shared" si="5"/>
        <v>1</v>
      </c>
      <c r="P53">
        <f t="shared" si="6"/>
        <v>1</v>
      </c>
      <c r="Q53">
        <f t="shared" si="7"/>
        <v>1</v>
      </c>
      <c r="R53">
        <f t="shared" si="8"/>
        <v>1</v>
      </c>
      <c r="S53" s="113">
        <f t="shared" si="9"/>
        <v>1</v>
      </c>
    </row>
    <row r="54" spans="2:19">
      <c r="B54" s="73" t="s">
        <v>24</v>
      </c>
      <c r="C54" s="74">
        <v>5</v>
      </c>
      <c r="D54" s="74">
        <v>0</v>
      </c>
      <c r="E54" s="74">
        <v>10</v>
      </c>
      <c r="F54" s="74">
        <v>10</v>
      </c>
      <c r="G54" s="75">
        <v>25</v>
      </c>
      <c r="I54" s="31" t="s">
        <v>306</v>
      </c>
      <c r="N54">
        <f t="shared" si="4"/>
        <v>1</v>
      </c>
      <c r="O54">
        <f t="shared" si="5"/>
        <v>0</v>
      </c>
      <c r="P54">
        <f t="shared" si="6"/>
        <v>1</v>
      </c>
      <c r="Q54">
        <f t="shared" si="7"/>
        <v>1</v>
      </c>
      <c r="R54">
        <f t="shared" si="8"/>
        <v>1</v>
      </c>
      <c r="S54" s="113">
        <f t="shared" si="9"/>
        <v>1</v>
      </c>
    </row>
    <row r="55" spans="2:19">
      <c r="B55" s="73" t="s">
        <v>268</v>
      </c>
      <c r="C55" s="74">
        <v>5.5</v>
      </c>
      <c r="D55" s="74">
        <v>2</v>
      </c>
      <c r="E55" s="74">
        <v>10</v>
      </c>
      <c r="F55" s="74">
        <v>7</v>
      </c>
      <c r="G55" s="75">
        <v>24.5</v>
      </c>
      <c r="I55" s="31" t="s">
        <v>306</v>
      </c>
      <c r="N55">
        <f t="shared" si="4"/>
        <v>1</v>
      </c>
      <c r="O55">
        <f t="shared" si="5"/>
        <v>0</v>
      </c>
      <c r="P55">
        <f t="shared" si="6"/>
        <v>1</v>
      </c>
      <c r="Q55">
        <f t="shared" si="7"/>
        <v>1</v>
      </c>
      <c r="R55">
        <f t="shared" si="8"/>
        <v>1</v>
      </c>
      <c r="S55" s="113">
        <f t="shared" si="9"/>
        <v>1</v>
      </c>
    </row>
    <row r="56" spans="2:19">
      <c r="B56" s="73" t="s">
        <v>335</v>
      </c>
      <c r="C56" s="74">
        <v>0</v>
      </c>
      <c r="D56" s="74">
        <v>7</v>
      </c>
      <c r="E56" s="74">
        <v>10</v>
      </c>
      <c r="F56" s="74">
        <v>7</v>
      </c>
      <c r="G56" s="75">
        <v>24</v>
      </c>
      <c r="I56" s="31" t="s">
        <v>306</v>
      </c>
      <c r="N56">
        <f t="shared" si="4"/>
        <v>0</v>
      </c>
      <c r="O56">
        <f t="shared" si="5"/>
        <v>1</v>
      </c>
      <c r="P56">
        <f t="shared" si="6"/>
        <v>1</v>
      </c>
      <c r="Q56">
        <f t="shared" si="7"/>
        <v>1</v>
      </c>
      <c r="R56">
        <f t="shared" si="8"/>
        <v>1</v>
      </c>
      <c r="S56" s="113">
        <f t="shared" si="9"/>
        <v>1</v>
      </c>
    </row>
    <row r="57" spans="2:19">
      <c r="B57" s="73" t="s">
        <v>14</v>
      </c>
      <c r="C57" s="74">
        <v>1</v>
      </c>
      <c r="D57" s="74">
        <v>6</v>
      </c>
      <c r="E57" s="74">
        <v>10</v>
      </c>
      <c r="F57" s="74">
        <v>7</v>
      </c>
      <c r="G57" s="75">
        <v>24</v>
      </c>
      <c r="I57" s="31" t="s">
        <v>306</v>
      </c>
      <c r="N57">
        <f t="shared" si="4"/>
        <v>0</v>
      </c>
      <c r="O57">
        <f t="shared" si="5"/>
        <v>1</v>
      </c>
      <c r="P57">
        <f t="shared" si="6"/>
        <v>1</v>
      </c>
      <c r="Q57">
        <f t="shared" si="7"/>
        <v>1</v>
      </c>
      <c r="R57">
        <f t="shared" si="8"/>
        <v>1</v>
      </c>
      <c r="S57" s="113">
        <f t="shared" si="9"/>
        <v>1</v>
      </c>
    </row>
    <row r="58" spans="2:19">
      <c r="B58" s="73" t="s">
        <v>268</v>
      </c>
      <c r="C58" s="74">
        <v>4.5</v>
      </c>
      <c r="D58" s="74">
        <v>4</v>
      </c>
      <c r="E58" s="74">
        <v>10</v>
      </c>
      <c r="F58" s="74">
        <v>5.5</v>
      </c>
      <c r="G58" s="75">
        <v>24</v>
      </c>
      <c r="I58" s="31" t="s">
        <v>306</v>
      </c>
      <c r="N58">
        <f t="shared" si="4"/>
        <v>0</v>
      </c>
      <c r="O58">
        <f t="shared" si="5"/>
        <v>0</v>
      </c>
      <c r="P58">
        <f t="shared" si="6"/>
        <v>1</v>
      </c>
      <c r="Q58">
        <f t="shared" si="7"/>
        <v>1</v>
      </c>
      <c r="R58">
        <f t="shared" si="8"/>
        <v>1</v>
      </c>
      <c r="S58" s="113">
        <f t="shared" si="9"/>
        <v>1</v>
      </c>
    </row>
    <row r="59" spans="2:19">
      <c r="B59" s="73" t="s">
        <v>336</v>
      </c>
      <c r="C59" s="74">
        <v>5</v>
      </c>
      <c r="D59" s="74">
        <v>7</v>
      </c>
      <c r="E59" s="74">
        <v>5</v>
      </c>
      <c r="F59" s="74">
        <v>6</v>
      </c>
      <c r="G59" s="75">
        <v>23</v>
      </c>
      <c r="I59" s="31" t="s">
        <v>306</v>
      </c>
      <c r="N59">
        <f t="shared" si="4"/>
        <v>1</v>
      </c>
      <c r="O59">
        <f t="shared" si="5"/>
        <v>1</v>
      </c>
      <c r="P59">
        <f t="shared" si="6"/>
        <v>1</v>
      </c>
      <c r="Q59">
        <f t="shared" si="7"/>
        <v>1</v>
      </c>
      <c r="R59">
        <f t="shared" si="8"/>
        <v>1</v>
      </c>
      <c r="S59" s="113">
        <f t="shared" si="9"/>
        <v>1</v>
      </c>
    </row>
    <row r="60" spans="2:19">
      <c r="B60" s="73" t="s">
        <v>337</v>
      </c>
      <c r="C60" s="74">
        <v>2</v>
      </c>
      <c r="D60" s="74">
        <v>4</v>
      </c>
      <c r="E60" s="74">
        <v>10</v>
      </c>
      <c r="F60" s="74">
        <v>7</v>
      </c>
      <c r="G60" s="75">
        <v>23</v>
      </c>
      <c r="I60" s="31" t="s">
        <v>306</v>
      </c>
      <c r="N60">
        <f t="shared" si="4"/>
        <v>0</v>
      </c>
      <c r="O60">
        <f t="shared" si="5"/>
        <v>0</v>
      </c>
      <c r="P60">
        <f t="shared" si="6"/>
        <v>1</v>
      </c>
      <c r="Q60">
        <f t="shared" si="7"/>
        <v>1</v>
      </c>
      <c r="R60">
        <f t="shared" si="8"/>
        <v>1</v>
      </c>
      <c r="S60" s="113">
        <f t="shared" si="9"/>
        <v>1</v>
      </c>
    </row>
    <row r="61" spans="2:19">
      <c r="B61" s="73" t="s">
        <v>317</v>
      </c>
      <c r="C61" s="74">
        <v>3.5</v>
      </c>
      <c r="D61" s="74">
        <v>9</v>
      </c>
      <c r="E61" s="74">
        <v>6</v>
      </c>
      <c r="F61" s="74">
        <v>4</v>
      </c>
      <c r="G61" s="75">
        <v>22.5</v>
      </c>
      <c r="I61" s="31" t="s">
        <v>306</v>
      </c>
      <c r="N61">
        <f t="shared" si="4"/>
        <v>0</v>
      </c>
      <c r="O61">
        <f t="shared" si="5"/>
        <v>1</v>
      </c>
      <c r="P61">
        <f t="shared" si="6"/>
        <v>1</v>
      </c>
      <c r="Q61">
        <f t="shared" si="7"/>
        <v>0</v>
      </c>
      <c r="R61">
        <f t="shared" si="8"/>
        <v>1</v>
      </c>
      <c r="S61" s="113">
        <f t="shared" si="9"/>
        <v>1</v>
      </c>
    </row>
    <row r="62" spans="2:19">
      <c r="B62" s="73" t="s">
        <v>310</v>
      </c>
      <c r="C62" s="74">
        <v>4</v>
      </c>
      <c r="D62" s="74">
        <v>4</v>
      </c>
      <c r="E62" s="74">
        <v>7</v>
      </c>
      <c r="F62" s="74">
        <v>6</v>
      </c>
      <c r="G62" s="75">
        <v>21</v>
      </c>
      <c r="I62" s="31" t="s">
        <v>306</v>
      </c>
      <c r="N62">
        <f t="shared" si="4"/>
        <v>0</v>
      </c>
      <c r="O62">
        <f t="shared" si="5"/>
        <v>0</v>
      </c>
      <c r="P62">
        <f t="shared" si="6"/>
        <v>1</v>
      </c>
      <c r="Q62">
        <f t="shared" si="7"/>
        <v>1</v>
      </c>
      <c r="R62">
        <f t="shared" si="8"/>
        <v>1</v>
      </c>
      <c r="S62" s="113">
        <f t="shared" si="9"/>
        <v>1</v>
      </c>
    </row>
    <row r="63" spans="2:19">
      <c r="B63" s="73" t="s">
        <v>273</v>
      </c>
      <c r="C63" s="74">
        <v>6</v>
      </c>
      <c r="D63" s="74">
        <v>4</v>
      </c>
      <c r="E63" s="74">
        <v>8</v>
      </c>
      <c r="F63" s="74">
        <v>1</v>
      </c>
      <c r="G63" s="75">
        <v>19</v>
      </c>
      <c r="I63" s="31" t="s">
        <v>306</v>
      </c>
      <c r="N63">
        <f t="shared" si="4"/>
        <v>1</v>
      </c>
      <c r="O63">
        <f t="shared" si="5"/>
        <v>0</v>
      </c>
      <c r="P63">
        <f t="shared" si="6"/>
        <v>1</v>
      </c>
      <c r="Q63">
        <f t="shared" si="7"/>
        <v>0</v>
      </c>
      <c r="R63">
        <f t="shared" si="8"/>
        <v>1</v>
      </c>
      <c r="S63" s="113">
        <f t="shared" si="9"/>
        <v>1</v>
      </c>
    </row>
    <row r="64" spans="2:19">
      <c r="B64" s="73" t="s">
        <v>55</v>
      </c>
      <c r="C64" s="74">
        <v>6</v>
      </c>
      <c r="D64" s="74">
        <v>2</v>
      </c>
      <c r="E64" s="74">
        <v>5</v>
      </c>
      <c r="F64" s="74">
        <v>2</v>
      </c>
      <c r="G64" s="75">
        <v>15</v>
      </c>
      <c r="I64" s="31" t="s">
        <v>306</v>
      </c>
      <c r="N64">
        <f t="shared" si="4"/>
        <v>1</v>
      </c>
      <c r="O64">
        <f t="shared" si="5"/>
        <v>0</v>
      </c>
      <c r="P64">
        <f t="shared" si="6"/>
        <v>1</v>
      </c>
      <c r="Q64">
        <f t="shared" si="7"/>
        <v>0</v>
      </c>
      <c r="R64">
        <f t="shared" si="8"/>
        <v>1</v>
      </c>
      <c r="S64" s="113">
        <f t="shared" si="9"/>
        <v>1</v>
      </c>
    </row>
    <row r="65" spans="1:19">
      <c r="B65" s="76" t="s">
        <v>4</v>
      </c>
      <c r="C65" s="77">
        <v>1</v>
      </c>
      <c r="D65" s="77">
        <v>4</v>
      </c>
      <c r="E65" s="77">
        <v>9</v>
      </c>
      <c r="F65" s="77">
        <v>0</v>
      </c>
      <c r="G65" s="78">
        <v>14</v>
      </c>
      <c r="I65" s="31" t="s">
        <v>312</v>
      </c>
      <c r="N65">
        <f t="shared" si="4"/>
        <v>0</v>
      </c>
      <c r="O65">
        <f t="shared" si="5"/>
        <v>0</v>
      </c>
      <c r="P65">
        <f t="shared" si="6"/>
        <v>1</v>
      </c>
      <c r="Q65">
        <f t="shared" si="7"/>
        <v>0</v>
      </c>
      <c r="R65">
        <f t="shared" si="8"/>
        <v>1</v>
      </c>
      <c r="S65" s="113">
        <f t="shared" si="9"/>
        <v>0</v>
      </c>
    </row>
    <row r="66" spans="1:19">
      <c r="B66" s="76" t="s">
        <v>9</v>
      </c>
      <c r="C66" s="77">
        <v>3</v>
      </c>
      <c r="D66" s="77">
        <v>1</v>
      </c>
      <c r="E66" s="77">
        <v>4</v>
      </c>
      <c r="F66" s="77">
        <v>0</v>
      </c>
      <c r="G66" s="78">
        <v>8</v>
      </c>
      <c r="I66" s="31" t="s">
        <v>312</v>
      </c>
      <c r="N66">
        <f t="shared" ref="N66:N126" si="12">IF(C66&gt;=5,1,0)</f>
        <v>0</v>
      </c>
      <c r="O66">
        <f t="shared" ref="O66:O126" si="13">IF(D66&gt;=5,1,0)</f>
        <v>0</v>
      </c>
      <c r="P66">
        <f t="shared" ref="P66:P126" si="14">IF(E66&gt;=5,1,0)</f>
        <v>0</v>
      </c>
      <c r="Q66">
        <f t="shared" ref="Q66:Q126" si="15">IF(F66&gt;=5,1,0)</f>
        <v>0</v>
      </c>
      <c r="R66">
        <f t="shared" ref="R66:R126" si="16">IF(G66&gt;=14,1,0)</f>
        <v>0</v>
      </c>
      <c r="S66" s="113">
        <f t="shared" ref="S66:S126" si="17">IF((N66+O66+P66+Q66+R66)&gt;=3,1,0)</f>
        <v>0</v>
      </c>
    </row>
    <row r="67" spans="1:19">
      <c r="B67" s="76" t="s">
        <v>19</v>
      </c>
      <c r="C67" s="77">
        <v>0</v>
      </c>
      <c r="D67" s="77">
        <v>0.5</v>
      </c>
      <c r="E67" s="77">
        <v>6</v>
      </c>
      <c r="F67" s="77">
        <v>1</v>
      </c>
      <c r="G67" s="78">
        <v>7.5</v>
      </c>
      <c r="I67" s="31" t="s">
        <v>312</v>
      </c>
      <c r="N67">
        <f t="shared" si="12"/>
        <v>0</v>
      </c>
      <c r="O67">
        <f t="shared" si="13"/>
        <v>0</v>
      </c>
      <c r="P67">
        <f t="shared" si="14"/>
        <v>1</v>
      </c>
      <c r="Q67">
        <f t="shared" si="15"/>
        <v>0</v>
      </c>
      <c r="R67">
        <f t="shared" si="16"/>
        <v>0</v>
      </c>
      <c r="S67" s="113">
        <f t="shared" si="17"/>
        <v>0</v>
      </c>
    </row>
    <row r="68" spans="1:19">
      <c r="B68" s="76" t="s">
        <v>275</v>
      </c>
      <c r="C68" s="77">
        <v>0</v>
      </c>
      <c r="D68" s="77">
        <v>1</v>
      </c>
      <c r="E68" s="77">
        <v>6</v>
      </c>
      <c r="F68" s="77">
        <v>0</v>
      </c>
      <c r="G68" s="78">
        <v>7</v>
      </c>
      <c r="I68" s="31" t="s">
        <v>312</v>
      </c>
      <c r="N68">
        <f t="shared" si="12"/>
        <v>0</v>
      </c>
      <c r="O68">
        <f t="shared" si="13"/>
        <v>0</v>
      </c>
      <c r="P68">
        <f t="shared" si="14"/>
        <v>1</v>
      </c>
      <c r="Q68">
        <f t="shared" si="15"/>
        <v>0</v>
      </c>
      <c r="R68">
        <f t="shared" si="16"/>
        <v>0</v>
      </c>
      <c r="S68" s="113">
        <f t="shared" si="17"/>
        <v>0</v>
      </c>
    </row>
    <row r="69" spans="1:19">
      <c r="B69" s="76" t="s">
        <v>49</v>
      </c>
      <c r="C69" s="77">
        <v>0</v>
      </c>
      <c r="D69" s="77">
        <v>0</v>
      </c>
      <c r="E69" s="77">
        <v>5</v>
      </c>
      <c r="F69" s="77">
        <v>0</v>
      </c>
      <c r="G69" s="78">
        <v>5</v>
      </c>
      <c r="I69" s="31" t="s">
        <v>312</v>
      </c>
      <c r="N69">
        <f t="shared" si="12"/>
        <v>0</v>
      </c>
      <c r="O69">
        <f t="shared" si="13"/>
        <v>0</v>
      </c>
      <c r="P69">
        <f t="shared" si="14"/>
        <v>1</v>
      </c>
      <c r="Q69">
        <f t="shared" si="15"/>
        <v>0</v>
      </c>
      <c r="R69">
        <f t="shared" si="16"/>
        <v>0</v>
      </c>
      <c r="S69" s="113">
        <f t="shared" si="17"/>
        <v>0</v>
      </c>
    </row>
    <row r="70" spans="1:19">
      <c r="B70" s="76" t="s">
        <v>338</v>
      </c>
      <c r="C70" s="77">
        <v>0</v>
      </c>
      <c r="D70" s="77">
        <v>2</v>
      </c>
      <c r="E70" s="77">
        <v>0</v>
      </c>
      <c r="F70" s="77">
        <v>2</v>
      </c>
      <c r="G70" s="78">
        <v>4</v>
      </c>
      <c r="I70" s="31" t="s">
        <v>312</v>
      </c>
      <c r="N70">
        <f t="shared" si="12"/>
        <v>0</v>
      </c>
      <c r="O70">
        <f t="shared" si="13"/>
        <v>0</v>
      </c>
      <c r="P70">
        <f t="shared" si="14"/>
        <v>0</v>
      </c>
      <c r="Q70">
        <f t="shared" si="15"/>
        <v>0</v>
      </c>
      <c r="R70">
        <f t="shared" si="16"/>
        <v>0</v>
      </c>
      <c r="S70" s="113">
        <f t="shared" si="17"/>
        <v>0</v>
      </c>
    </row>
    <row r="71" spans="1:19">
      <c r="B71" s="76" t="s">
        <v>339</v>
      </c>
      <c r="C71" s="77">
        <v>0</v>
      </c>
      <c r="D71" s="77">
        <v>2</v>
      </c>
      <c r="E71" s="77">
        <v>2</v>
      </c>
      <c r="F71" s="77">
        <v>0</v>
      </c>
      <c r="G71" s="78">
        <v>4</v>
      </c>
      <c r="I71" s="31" t="s">
        <v>312</v>
      </c>
      <c r="N71">
        <f t="shared" si="12"/>
        <v>0</v>
      </c>
      <c r="O71">
        <f t="shared" si="13"/>
        <v>0</v>
      </c>
      <c r="P71">
        <f t="shared" si="14"/>
        <v>0</v>
      </c>
      <c r="Q71">
        <f t="shared" si="15"/>
        <v>0</v>
      </c>
      <c r="R71">
        <f t="shared" si="16"/>
        <v>0</v>
      </c>
      <c r="S71" s="113">
        <f t="shared" si="17"/>
        <v>0</v>
      </c>
    </row>
    <row r="72" spans="1:19">
      <c r="B72" s="76" t="s">
        <v>315</v>
      </c>
      <c r="C72" s="77">
        <v>0</v>
      </c>
      <c r="D72" s="77">
        <v>0</v>
      </c>
      <c r="E72" s="77">
        <v>3</v>
      </c>
      <c r="F72" s="77">
        <v>0</v>
      </c>
      <c r="G72" s="78">
        <v>3</v>
      </c>
      <c r="I72" s="31" t="s">
        <v>312</v>
      </c>
      <c r="N72">
        <f t="shared" si="12"/>
        <v>0</v>
      </c>
      <c r="O72">
        <f t="shared" si="13"/>
        <v>0</v>
      </c>
      <c r="P72">
        <f t="shared" si="14"/>
        <v>0</v>
      </c>
      <c r="Q72">
        <f t="shared" si="15"/>
        <v>0</v>
      </c>
      <c r="R72">
        <f t="shared" si="16"/>
        <v>0</v>
      </c>
      <c r="S72" s="113">
        <f t="shared" si="17"/>
        <v>0</v>
      </c>
    </row>
    <row r="73" spans="1:19">
      <c r="A73" s="31" t="s">
        <v>357</v>
      </c>
      <c r="C73" s="79">
        <v>9.5</v>
      </c>
      <c r="D73" s="79">
        <v>5.5</v>
      </c>
      <c r="E73" s="79">
        <v>10</v>
      </c>
      <c r="F73" s="79">
        <v>6</v>
      </c>
      <c r="G73" s="78">
        <v>31</v>
      </c>
      <c r="I73" s="31" t="s">
        <v>306</v>
      </c>
      <c r="N73">
        <f t="shared" si="12"/>
        <v>1</v>
      </c>
      <c r="O73">
        <f t="shared" si="13"/>
        <v>1</v>
      </c>
      <c r="P73">
        <f t="shared" si="14"/>
        <v>1</v>
      </c>
      <c r="Q73">
        <f t="shared" si="15"/>
        <v>1</v>
      </c>
      <c r="R73">
        <f t="shared" si="16"/>
        <v>1</v>
      </c>
      <c r="S73" s="113">
        <f t="shared" si="17"/>
        <v>1</v>
      </c>
    </row>
    <row r="74" spans="1:19">
      <c r="C74" s="79">
        <v>7</v>
      </c>
      <c r="D74" s="79">
        <v>5</v>
      </c>
      <c r="E74" s="79">
        <v>10</v>
      </c>
      <c r="F74" s="79">
        <v>7</v>
      </c>
      <c r="G74" s="78">
        <v>29</v>
      </c>
      <c r="I74" s="31" t="s">
        <v>306</v>
      </c>
      <c r="N74">
        <f t="shared" si="12"/>
        <v>1</v>
      </c>
      <c r="O74">
        <f t="shared" si="13"/>
        <v>1</v>
      </c>
      <c r="P74">
        <f t="shared" si="14"/>
        <v>1</v>
      </c>
      <c r="Q74">
        <f t="shared" si="15"/>
        <v>1</v>
      </c>
      <c r="R74">
        <f t="shared" si="16"/>
        <v>1</v>
      </c>
      <c r="S74" s="113">
        <f t="shared" si="17"/>
        <v>1</v>
      </c>
    </row>
    <row r="75" spans="1:19">
      <c r="C75" s="79">
        <v>5</v>
      </c>
      <c r="D75" s="79">
        <v>4</v>
      </c>
      <c r="E75" s="79">
        <v>10</v>
      </c>
      <c r="F75" s="79">
        <v>9</v>
      </c>
      <c r="G75" s="80">
        <v>28</v>
      </c>
      <c r="I75" s="31" t="s">
        <v>306</v>
      </c>
      <c r="N75">
        <f t="shared" si="12"/>
        <v>1</v>
      </c>
      <c r="O75">
        <f t="shared" si="13"/>
        <v>0</v>
      </c>
      <c r="P75">
        <f t="shared" si="14"/>
        <v>1</v>
      </c>
      <c r="Q75">
        <f t="shared" si="15"/>
        <v>1</v>
      </c>
      <c r="R75">
        <f t="shared" si="16"/>
        <v>1</v>
      </c>
      <c r="S75" s="113">
        <f t="shared" si="17"/>
        <v>1</v>
      </c>
    </row>
    <row r="76" spans="1:19">
      <c r="C76" s="79">
        <v>9.5</v>
      </c>
      <c r="D76" s="79">
        <v>6</v>
      </c>
      <c r="E76" s="79">
        <v>9</v>
      </c>
      <c r="F76" s="79">
        <v>2</v>
      </c>
      <c r="G76" s="80">
        <v>26.5</v>
      </c>
      <c r="I76" s="31" t="s">
        <v>306</v>
      </c>
      <c r="N76">
        <f t="shared" si="12"/>
        <v>1</v>
      </c>
      <c r="O76">
        <f t="shared" si="13"/>
        <v>1</v>
      </c>
      <c r="P76">
        <f t="shared" si="14"/>
        <v>1</v>
      </c>
      <c r="Q76">
        <f t="shared" si="15"/>
        <v>0</v>
      </c>
      <c r="R76">
        <f t="shared" si="16"/>
        <v>1</v>
      </c>
      <c r="S76" s="113">
        <f t="shared" si="17"/>
        <v>1</v>
      </c>
    </row>
    <row r="77" spans="1:19">
      <c r="C77" s="79">
        <v>9</v>
      </c>
      <c r="D77" s="79">
        <v>0</v>
      </c>
      <c r="E77" s="79">
        <v>8</v>
      </c>
      <c r="F77" s="79">
        <v>8.5</v>
      </c>
      <c r="G77" s="80">
        <v>25.5</v>
      </c>
      <c r="I77" s="31" t="s">
        <v>306</v>
      </c>
      <c r="N77">
        <f t="shared" si="12"/>
        <v>1</v>
      </c>
      <c r="O77">
        <f t="shared" si="13"/>
        <v>0</v>
      </c>
      <c r="P77">
        <f t="shared" si="14"/>
        <v>1</v>
      </c>
      <c r="Q77">
        <f t="shared" si="15"/>
        <v>1</v>
      </c>
      <c r="R77">
        <f t="shared" si="16"/>
        <v>1</v>
      </c>
      <c r="S77" s="113">
        <f t="shared" si="17"/>
        <v>1</v>
      </c>
    </row>
    <row r="78" spans="1:19">
      <c r="C78" s="79">
        <v>4</v>
      </c>
      <c r="D78" s="79">
        <v>4</v>
      </c>
      <c r="E78" s="79">
        <v>9.5</v>
      </c>
      <c r="F78" s="79">
        <v>6</v>
      </c>
      <c r="G78" s="80">
        <v>23.5</v>
      </c>
      <c r="I78" s="31" t="s">
        <v>306</v>
      </c>
      <c r="N78">
        <f t="shared" si="12"/>
        <v>0</v>
      </c>
      <c r="O78">
        <f t="shared" si="13"/>
        <v>0</v>
      </c>
      <c r="P78">
        <f t="shared" si="14"/>
        <v>1</v>
      </c>
      <c r="Q78">
        <f t="shared" si="15"/>
        <v>1</v>
      </c>
      <c r="R78">
        <f t="shared" si="16"/>
        <v>1</v>
      </c>
      <c r="S78" s="113">
        <f t="shared" si="17"/>
        <v>1</v>
      </c>
    </row>
    <row r="79" spans="1:19">
      <c r="C79" s="79">
        <v>0</v>
      </c>
      <c r="D79" s="79">
        <v>6</v>
      </c>
      <c r="E79" s="79">
        <v>10</v>
      </c>
      <c r="F79" s="79">
        <v>6</v>
      </c>
      <c r="G79" s="80">
        <v>22</v>
      </c>
      <c r="I79" s="31" t="s">
        <v>306</v>
      </c>
      <c r="N79">
        <f t="shared" si="12"/>
        <v>0</v>
      </c>
      <c r="O79">
        <f t="shared" si="13"/>
        <v>1</v>
      </c>
      <c r="P79">
        <f t="shared" si="14"/>
        <v>1</v>
      </c>
      <c r="Q79">
        <f t="shared" si="15"/>
        <v>1</v>
      </c>
      <c r="R79">
        <f t="shared" si="16"/>
        <v>1</v>
      </c>
      <c r="S79" s="113">
        <f t="shared" si="17"/>
        <v>1</v>
      </c>
    </row>
    <row r="80" spans="1:19">
      <c r="C80" s="79">
        <v>5</v>
      </c>
      <c r="D80" s="79">
        <v>0</v>
      </c>
      <c r="E80" s="79">
        <v>10</v>
      </c>
      <c r="F80" s="79">
        <v>2</v>
      </c>
      <c r="G80" s="80">
        <v>17</v>
      </c>
      <c r="I80" s="31" t="s">
        <v>306</v>
      </c>
      <c r="N80">
        <f t="shared" si="12"/>
        <v>1</v>
      </c>
      <c r="O80">
        <f t="shared" si="13"/>
        <v>0</v>
      </c>
      <c r="P80">
        <f t="shared" si="14"/>
        <v>1</v>
      </c>
      <c r="Q80">
        <f t="shared" si="15"/>
        <v>0</v>
      </c>
      <c r="R80">
        <f t="shared" si="16"/>
        <v>1</v>
      </c>
      <c r="S80" s="113">
        <f t="shared" si="17"/>
        <v>1</v>
      </c>
    </row>
    <row r="81" spans="1:19">
      <c r="C81" s="79">
        <v>5</v>
      </c>
      <c r="D81" s="79">
        <v>0</v>
      </c>
      <c r="E81" s="79">
        <v>10</v>
      </c>
      <c r="F81" s="79">
        <v>0</v>
      </c>
      <c r="G81" s="80">
        <v>15</v>
      </c>
      <c r="I81" s="31" t="s">
        <v>306</v>
      </c>
      <c r="N81">
        <f t="shared" si="12"/>
        <v>1</v>
      </c>
      <c r="O81">
        <f t="shared" si="13"/>
        <v>0</v>
      </c>
      <c r="P81">
        <f t="shared" si="14"/>
        <v>1</v>
      </c>
      <c r="Q81">
        <f t="shared" si="15"/>
        <v>0</v>
      </c>
      <c r="R81">
        <f t="shared" si="16"/>
        <v>1</v>
      </c>
      <c r="S81" s="113">
        <f t="shared" si="17"/>
        <v>1</v>
      </c>
    </row>
    <row r="82" spans="1:19">
      <c r="C82" s="79">
        <v>0</v>
      </c>
      <c r="D82" s="79">
        <v>2</v>
      </c>
      <c r="E82" s="79">
        <v>10</v>
      </c>
      <c r="F82" s="79">
        <v>2</v>
      </c>
      <c r="G82" s="80">
        <v>14</v>
      </c>
      <c r="I82" s="31" t="s">
        <v>312</v>
      </c>
      <c r="N82">
        <f t="shared" si="12"/>
        <v>0</v>
      </c>
      <c r="O82">
        <f t="shared" si="13"/>
        <v>0</v>
      </c>
      <c r="P82">
        <f t="shared" si="14"/>
        <v>1</v>
      </c>
      <c r="Q82">
        <f t="shared" si="15"/>
        <v>0</v>
      </c>
      <c r="R82">
        <f t="shared" si="16"/>
        <v>1</v>
      </c>
      <c r="S82" s="113">
        <f t="shared" si="17"/>
        <v>0</v>
      </c>
    </row>
    <row r="83" spans="1:19" ht="15.75" thickBot="1">
      <c r="C83" s="79">
        <v>0</v>
      </c>
      <c r="D83" s="31">
        <v>0</v>
      </c>
      <c r="E83" s="31">
        <v>7</v>
      </c>
      <c r="F83" s="31">
        <v>0</v>
      </c>
      <c r="G83" s="72">
        <v>7</v>
      </c>
      <c r="I83" s="31" t="s">
        <v>312</v>
      </c>
      <c r="N83">
        <f t="shared" si="12"/>
        <v>0</v>
      </c>
      <c r="O83">
        <f t="shared" si="13"/>
        <v>0</v>
      </c>
      <c r="P83">
        <f t="shared" si="14"/>
        <v>1</v>
      </c>
      <c r="Q83">
        <f t="shared" si="15"/>
        <v>0</v>
      </c>
      <c r="R83">
        <f t="shared" si="16"/>
        <v>0</v>
      </c>
      <c r="S83" s="113">
        <f t="shared" si="17"/>
        <v>0</v>
      </c>
    </row>
    <row r="84" spans="1:19" ht="15.75" thickBot="1">
      <c r="A84" s="31" t="s">
        <v>406</v>
      </c>
      <c r="B84" s="60" t="s">
        <v>4</v>
      </c>
      <c r="C84" s="60">
        <v>9</v>
      </c>
      <c r="D84" s="60">
        <v>9</v>
      </c>
      <c r="E84" s="60">
        <v>10</v>
      </c>
      <c r="F84" s="60">
        <v>9</v>
      </c>
      <c r="G84" s="81">
        <v>37</v>
      </c>
      <c r="H84" s="60">
        <v>206.08</v>
      </c>
      <c r="N84">
        <f t="shared" si="12"/>
        <v>1</v>
      </c>
      <c r="O84">
        <f t="shared" si="13"/>
        <v>1</v>
      </c>
      <c r="P84">
        <f t="shared" si="14"/>
        <v>1</v>
      </c>
      <c r="Q84">
        <f t="shared" si="15"/>
        <v>1</v>
      </c>
      <c r="R84">
        <f t="shared" si="16"/>
        <v>1</v>
      </c>
      <c r="S84" s="113">
        <f t="shared" si="17"/>
        <v>1</v>
      </c>
    </row>
    <row r="85" spans="1:19" ht="15.75" thickBot="1">
      <c r="B85" s="58" t="s">
        <v>467</v>
      </c>
      <c r="C85" s="58">
        <v>9</v>
      </c>
      <c r="D85" s="58">
        <v>4.5</v>
      </c>
      <c r="E85" s="58">
        <v>10</v>
      </c>
      <c r="F85" s="58">
        <v>10</v>
      </c>
      <c r="G85" s="82">
        <v>33.5</v>
      </c>
      <c r="H85" s="58">
        <v>174.28</v>
      </c>
      <c r="N85">
        <f t="shared" si="12"/>
        <v>1</v>
      </c>
      <c r="O85">
        <f t="shared" si="13"/>
        <v>0</v>
      </c>
      <c r="P85">
        <f t="shared" si="14"/>
        <v>1</v>
      </c>
      <c r="Q85">
        <f t="shared" si="15"/>
        <v>1</v>
      </c>
      <c r="R85">
        <f t="shared" si="16"/>
        <v>1</v>
      </c>
      <c r="S85" s="113">
        <f t="shared" si="17"/>
        <v>1</v>
      </c>
    </row>
    <row r="86" spans="1:19" ht="15.75" thickBot="1">
      <c r="B86" s="60" t="s">
        <v>55</v>
      </c>
      <c r="C86" s="60">
        <v>8.5</v>
      </c>
      <c r="D86" s="60">
        <v>6.5</v>
      </c>
      <c r="E86" s="60">
        <v>10</v>
      </c>
      <c r="F86" s="60">
        <v>8</v>
      </c>
      <c r="G86" s="81">
        <v>33</v>
      </c>
      <c r="H86" s="60">
        <v>176.73</v>
      </c>
      <c r="N86">
        <f t="shared" si="12"/>
        <v>1</v>
      </c>
      <c r="O86">
        <f t="shared" si="13"/>
        <v>1</v>
      </c>
      <c r="P86">
        <f t="shared" si="14"/>
        <v>1</v>
      </c>
      <c r="Q86">
        <f t="shared" si="15"/>
        <v>1</v>
      </c>
      <c r="R86">
        <f t="shared" si="16"/>
        <v>1</v>
      </c>
      <c r="S86" s="113">
        <f t="shared" si="17"/>
        <v>1</v>
      </c>
    </row>
    <row r="87" spans="1:19" ht="15.75" thickBot="1">
      <c r="B87" s="58" t="s">
        <v>24</v>
      </c>
      <c r="C87" s="58">
        <v>6.5</v>
      </c>
      <c r="D87" s="58">
        <v>2</v>
      </c>
      <c r="E87" s="58">
        <v>10</v>
      </c>
      <c r="F87" s="58">
        <v>10</v>
      </c>
      <c r="G87" s="82">
        <v>28.5</v>
      </c>
      <c r="H87" s="58">
        <v>137.63</v>
      </c>
      <c r="N87">
        <f t="shared" si="12"/>
        <v>1</v>
      </c>
      <c r="O87">
        <f t="shared" si="13"/>
        <v>0</v>
      </c>
      <c r="P87">
        <f t="shared" si="14"/>
        <v>1</v>
      </c>
      <c r="Q87">
        <f t="shared" si="15"/>
        <v>1</v>
      </c>
      <c r="R87">
        <f t="shared" si="16"/>
        <v>1</v>
      </c>
      <c r="S87" s="113">
        <f t="shared" si="17"/>
        <v>1</v>
      </c>
    </row>
    <row r="88" spans="1:19" ht="15.75" thickBot="1">
      <c r="B88" s="60" t="s">
        <v>354</v>
      </c>
      <c r="C88" s="60">
        <v>5</v>
      </c>
      <c r="D88" s="60">
        <v>6.5</v>
      </c>
      <c r="E88" s="60">
        <v>9.5</v>
      </c>
      <c r="F88" s="60">
        <v>6</v>
      </c>
      <c r="G88" s="81">
        <v>27</v>
      </c>
      <c r="H88" s="60">
        <v>142.22999999999999</v>
      </c>
      <c r="N88">
        <f t="shared" si="12"/>
        <v>1</v>
      </c>
      <c r="O88">
        <f t="shared" si="13"/>
        <v>1</v>
      </c>
      <c r="P88">
        <f t="shared" si="14"/>
        <v>1</v>
      </c>
      <c r="Q88">
        <f t="shared" si="15"/>
        <v>1</v>
      </c>
      <c r="R88">
        <f t="shared" si="16"/>
        <v>1</v>
      </c>
      <c r="S88" s="113">
        <f t="shared" si="17"/>
        <v>1</v>
      </c>
    </row>
    <row r="89" spans="1:19" ht="15.75" thickBot="1">
      <c r="B89" s="58" t="s">
        <v>291</v>
      </c>
      <c r="C89" s="58">
        <v>10</v>
      </c>
      <c r="D89" s="58">
        <v>0</v>
      </c>
      <c r="E89" s="58">
        <v>7.5</v>
      </c>
      <c r="F89" s="58">
        <v>6</v>
      </c>
      <c r="G89" s="82">
        <v>23.5</v>
      </c>
      <c r="H89" s="58">
        <v>115.31</v>
      </c>
      <c r="N89">
        <f t="shared" si="12"/>
        <v>1</v>
      </c>
      <c r="O89">
        <f t="shared" si="13"/>
        <v>0</v>
      </c>
      <c r="P89">
        <f t="shared" si="14"/>
        <v>1</v>
      </c>
      <c r="Q89">
        <f t="shared" si="15"/>
        <v>1</v>
      </c>
      <c r="R89">
        <f t="shared" si="16"/>
        <v>1</v>
      </c>
      <c r="S89" s="113">
        <f t="shared" si="17"/>
        <v>1</v>
      </c>
    </row>
    <row r="90" spans="1:19" ht="15.75" thickBot="1">
      <c r="B90" s="60" t="s">
        <v>51</v>
      </c>
      <c r="C90" s="60">
        <v>6</v>
      </c>
      <c r="D90" s="60">
        <v>1</v>
      </c>
      <c r="E90" s="60">
        <v>7.5</v>
      </c>
      <c r="F90" s="60">
        <v>6</v>
      </c>
      <c r="G90" s="81">
        <v>20.5</v>
      </c>
      <c r="H90" s="60">
        <v>98.07</v>
      </c>
      <c r="N90">
        <f t="shared" si="12"/>
        <v>1</v>
      </c>
      <c r="O90">
        <f t="shared" si="13"/>
        <v>0</v>
      </c>
      <c r="P90">
        <f t="shared" si="14"/>
        <v>1</v>
      </c>
      <c r="Q90">
        <f t="shared" si="15"/>
        <v>1</v>
      </c>
      <c r="R90">
        <f t="shared" si="16"/>
        <v>1</v>
      </c>
      <c r="S90" s="113">
        <f t="shared" si="17"/>
        <v>1</v>
      </c>
    </row>
    <row r="91" spans="1:19" ht="15.75" thickBot="1">
      <c r="B91" s="58" t="s">
        <v>468</v>
      </c>
      <c r="C91" s="58">
        <v>2.5</v>
      </c>
      <c r="D91" s="58">
        <v>0</v>
      </c>
      <c r="E91" s="58">
        <v>8</v>
      </c>
      <c r="F91" s="58">
        <v>9</v>
      </c>
      <c r="G91" s="82">
        <v>19.5</v>
      </c>
      <c r="H91" s="58">
        <v>85.09</v>
      </c>
      <c r="N91">
        <f t="shared" si="12"/>
        <v>0</v>
      </c>
      <c r="O91">
        <f t="shared" si="13"/>
        <v>0</v>
      </c>
      <c r="P91">
        <f t="shared" si="14"/>
        <v>1</v>
      </c>
      <c r="Q91">
        <f t="shared" si="15"/>
        <v>1</v>
      </c>
      <c r="R91">
        <f t="shared" si="16"/>
        <v>1</v>
      </c>
      <c r="S91" s="113">
        <f t="shared" si="17"/>
        <v>1</v>
      </c>
    </row>
    <row r="92" spans="1:19" ht="15.75" thickBot="1">
      <c r="B92" s="60" t="s">
        <v>281</v>
      </c>
      <c r="C92" s="60">
        <v>5</v>
      </c>
      <c r="D92" s="60">
        <v>0</v>
      </c>
      <c r="E92" s="60">
        <v>7.5</v>
      </c>
      <c r="F92" s="60">
        <v>6</v>
      </c>
      <c r="G92" s="81">
        <v>18.5</v>
      </c>
      <c r="H92" s="60">
        <v>83.41</v>
      </c>
      <c r="N92">
        <f t="shared" si="12"/>
        <v>1</v>
      </c>
      <c r="O92">
        <f t="shared" si="13"/>
        <v>0</v>
      </c>
      <c r="P92">
        <f t="shared" si="14"/>
        <v>1</v>
      </c>
      <c r="Q92">
        <f t="shared" si="15"/>
        <v>1</v>
      </c>
      <c r="R92">
        <f t="shared" si="16"/>
        <v>1</v>
      </c>
      <c r="S92" s="113">
        <f t="shared" si="17"/>
        <v>1</v>
      </c>
    </row>
    <row r="93" spans="1:19" ht="15.75" thickBot="1">
      <c r="B93" s="58" t="s">
        <v>24</v>
      </c>
      <c r="C93" s="58">
        <v>10</v>
      </c>
      <c r="D93" s="58">
        <v>0</v>
      </c>
      <c r="E93" s="58">
        <v>5.5</v>
      </c>
      <c r="F93" s="58">
        <v>2</v>
      </c>
      <c r="G93" s="82">
        <v>17.5</v>
      </c>
      <c r="H93" s="58">
        <v>88.47</v>
      </c>
      <c r="N93">
        <f t="shared" si="12"/>
        <v>1</v>
      </c>
      <c r="O93">
        <f t="shared" si="13"/>
        <v>0</v>
      </c>
      <c r="P93">
        <f t="shared" si="14"/>
        <v>1</v>
      </c>
      <c r="Q93">
        <f t="shared" si="15"/>
        <v>0</v>
      </c>
      <c r="R93">
        <f t="shared" si="16"/>
        <v>1</v>
      </c>
      <c r="S93" s="113">
        <f t="shared" si="17"/>
        <v>1</v>
      </c>
    </row>
    <row r="94" spans="1:19" ht="15.75" thickBot="1">
      <c r="B94" s="60" t="s">
        <v>273</v>
      </c>
      <c r="C94" s="60">
        <v>0</v>
      </c>
      <c r="D94" s="60">
        <v>1</v>
      </c>
      <c r="E94" s="60">
        <v>9.5</v>
      </c>
      <c r="F94" s="60">
        <v>6</v>
      </c>
      <c r="G94" s="81">
        <v>16.5</v>
      </c>
      <c r="H94" s="60">
        <v>64.790000000000006</v>
      </c>
      <c r="N94">
        <f t="shared" si="12"/>
        <v>0</v>
      </c>
      <c r="O94">
        <f t="shared" si="13"/>
        <v>0</v>
      </c>
      <c r="P94">
        <f t="shared" si="14"/>
        <v>1</v>
      </c>
      <c r="Q94">
        <f t="shared" si="15"/>
        <v>1</v>
      </c>
      <c r="R94">
        <f t="shared" si="16"/>
        <v>1</v>
      </c>
      <c r="S94" s="113">
        <f t="shared" si="17"/>
        <v>1</v>
      </c>
    </row>
    <row r="95" spans="1:19" ht="15.75" thickBot="1">
      <c r="B95" s="58" t="s">
        <v>469</v>
      </c>
      <c r="C95" s="58">
        <v>0</v>
      </c>
      <c r="D95" s="58">
        <v>0</v>
      </c>
      <c r="E95" s="58">
        <v>10</v>
      </c>
      <c r="F95" s="58">
        <v>6</v>
      </c>
      <c r="G95" s="82">
        <v>16</v>
      </c>
      <c r="H95" s="58">
        <v>57.76</v>
      </c>
      <c r="N95">
        <f t="shared" si="12"/>
        <v>0</v>
      </c>
      <c r="O95">
        <f t="shared" si="13"/>
        <v>0</v>
      </c>
      <c r="P95">
        <f t="shared" si="14"/>
        <v>1</v>
      </c>
      <c r="Q95">
        <f t="shared" si="15"/>
        <v>1</v>
      </c>
      <c r="R95">
        <f t="shared" si="16"/>
        <v>1</v>
      </c>
      <c r="S95" s="113">
        <f t="shared" si="17"/>
        <v>1</v>
      </c>
    </row>
    <row r="96" spans="1:19" ht="15.75" thickBot="1">
      <c r="B96" s="60" t="s">
        <v>4</v>
      </c>
      <c r="C96" s="60">
        <v>0</v>
      </c>
      <c r="D96" s="60">
        <v>2.5</v>
      </c>
      <c r="E96" s="60">
        <v>6</v>
      </c>
      <c r="F96" s="60">
        <v>6</v>
      </c>
      <c r="G96" s="81">
        <v>14.5</v>
      </c>
      <c r="H96" s="60">
        <v>68.459999999999994</v>
      </c>
      <c r="N96">
        <f t="shared" si="12"/>
        <v>0</v>
      </c>
      <c r="O96">
        <f t="shared" si="13"/>
        <v>0</v>
      </c>
      <c r="P96">
        <f t="shared" si="14"/>
        <v>1</v>
      </c>
      <c r="Q96">
        <f t="shared" si="15"/>
        <v>1</v>
      </c>
      <c r="R96">
        <f t="shared" si="16"/>
        <v>1</v>
      </c>
      <c r="S96" s="113">
        <f t="shared" si="17"/>
        <v>1</v>
      </c>
    </row>
    <row r="97" spans="1:19" ht="15.75" thickBot="1">
      <c r="B97" s="58" t="s">
        <v>9</v>
      </c>
      <c r="C97" s="58">
        <v>0</v>
      </c>
      <c r="D97" s="58">
        <v>0</v>
      </c>
      <c r="E97" s="58">
        <v>7.5</v>
      </c>
      <c r="F97" s="58">
        <v>7</v>
      </c>
      <c r="G97" s="82">
        <v>14.5</v>
      </c>
      <c r="H97" s="58">
        <v>56.97</v>
      </c>
      <c r="N97">
        <f t="shared" si="12"/>
        <v>0</v>
      </c>
      <c r="O97">
        <f t="shared" si="13"/>
        <v>0</v>
      </c>
      <c r="P97">
        <f t="shared" si="14"/>
        <v>1</v>
      </c>
      <c r="Q97">
        <f t="shared" si="15"/>
        <v>1</v>
      </c>
      <c r="R97">
        <f t="shared" si="16"/>
        <v>1</v>
      </c>
      <c r="S97" s="113">
        <f t="shared" si="17"/>
        <v>1</v>
      </c>
    </row>
    <row r="98" spans="1:19" ht="15.75" thickBot="1">
      <c r="B98" s="60" t="s">
        <v>470</v>
      </c>
      <c r="C98" s="60">
        <v>1</v>
      </c>
      <c r="D98" s="60">
        <v>0</v>
      </c>
      <c r="E98" s="60">
        <v>8</v>
      </c>
      <c r="F98" s="60">
        <v>5</v>
      </c>
      <c r="G98" s="81">
        <v>14</v>
      </c>
      <c r="H98" s="60">
        <v>53.68</v>
      </c>
      <c r="N98">
        <f t="shared" si="12"/>
        <v>0</v>
      </c>
      <c r="O98">
        <f t="shared" si="13"/>
        <v>0</v>
      </c>
      <c r="P98">
        <f t="shared" si="14"/>
        <v>1</v>
      </c>
      <c r="Q98">
        <f t="shared" si="15"/>
        <v>1</v>
      </c>
      <c r="R98">
        <f t="shared" si="16"/>
        <v>1</v>
      </c>
      <c r="S98" s="113">
        <f t="shared" si="17"/>
        <v>1</v>
      </c>
    </row>
    <row r="99" spans="1:19" ht="15.75" thickBot="1">
      <c r="B99" s="58" t="s">
        <v>49</v>
      </c>
      <c r="C99" s="58">
        <v>2</v>
      </c>
      <c r="D99" s="58">
        <v>2.5</v>
      </c>
      <c r="E99" s="58">
        <v>9</v>
      </c>
      <c r="F99" s="58">
        <v>1.5</v>
      </c>
      <c r="G99" s="82">
        <v>15</v>
      </c>
      <c r="H99" s="58">
        <v>64.150000000000006</v>
      </c>
      <c r="N99">
        <f t="shared" si="12"/>
        <v>0</v>
      </c>
      <c r="O99">
        <f t="shared" si="13"/>
        <v>0</v>
      </c>
      <c r="P99">
        <f t="shared" si="14"/>
        <v>1</v>
      </c>
      <c r="Q99">
        <f t="shared" si="15"/>
        <v>0</v>
      </c>
      <c r="R99">
        <f t="shared" si="16"/>
        <v>1</v>
      </c>
      <c r="S99" s="113">
        <f t="shared" si="17"/>
        <v>0</v>
      </c>
    </row>
    <row r="100" spans="1:19" ht="15.75" thickBot="1">
      <c r="B100" s="60" t="s">
        <v>9</v>
      </c>
      <c r="C100" s="60">
        <v>5</v>
      </c>
      <c r="D100" s="60">
        <v>0</v>
      </c>
      <c r="E100" s="60">
        <v>8</v>
      </c>
      <c r="F100" s="60">
        <v>0</v>
      </c>
      <c r="G100" s="81">
        <v>13</v>
      </c>
      <c r="H100" s="60">
        <v>51.9</v>
      </c>
      <c r="N100">
        <f t="shared" si="12"/>
        <v>1</v>
      </c>
      <c r="O100">
        <f t="shared" si="13"/>
        <v>0</v>
      </c>
      <c r="P100">
        <f t="shared" si="14"/>
        <v>1</v>
      </c>
      <c r="Q100">
        <f t="shared" si="15"/>
        <v>0</v>
      </c>
      <c r="R100">
        <f t="shared" si="16"/>
        <v>0</v>
      </c>
      <c r="S100" s="113">
        <f t="shared" si="17"/>
        <v>0</v>
      </c>
    </row>
    <row r="101" spans="1:19" ht="15.75" thickBot="1">
      <c r="B101" s="58" t="s">
        <v>24</v>
      </c>
      <c r="C101" s="58">
        <v>6</v>
      </c>
      <c r="D101" s="58">
        <v>0</v>
      </c>
      <c r="E101" s="58">
        <v>4.5</v>
      </c>
      <c r="F101" s="58">
        <v>2</v>
      </c>
      <c r="G101" s="82">
        <v>12.5</v>
      </c>
      <c r="H101" s="58">
        <v>60.45</v>
      </c>
      <c r="N101">
        <f t="shared" si="12"/>
        <v>1</v>
      </c>
      <c r="O101">
        <f t="shared" si="13"/>
        <v>0</v>
      </c>
      <c r="P101">
        <f t="shared" si="14"/>
        <v>0</v>
      </c>
      <c r="Q101">
        <f t="shared" si="15"/>
        <v>0</v>
      </c>
      <c r="R101">
        <f t="shared" si="16"/>
        <v>0</v>
      </c>
      <c r="S101" s="113">
        <f t="shared" si="17"/>
        <v>0</v>
      </c>
    </row>
    <row r="102" spans="1:19" ht="15.75" thickBot="1">
      <c r="B102" s="60" t="s">
        <v>24</v>
      </c>
      <c r="C102" s="60">
        <v>0</v>
      </c>
      <c r="D102" s="60">
        <v>0</v>
      </c>
      <c r="E102" s="60">
        <v>6</v>
      </c>
      <c r="F102" s="60">
        <v>6</v>
      </c>
      <c r="G102" s="81">
        <v>12</v>
      </c>
      <c r="H102" s="60">
        <v>47.76</v>
      </c>
      <c r="N102">
        <f t="shared" si="12"/>
        <v>0</v>
      </c>
      <c r="O102">
        <f t="shared" si="13"/>
        <v>0</v>
      </c>
      <c r="P102">
        <f t="shared" si="14"/>
        <v>1</v>
      </c>
      <c r="Q102">
        <f t="shared" si="15"/>
        <v>1</v>
      </c>
      <c r="R102">
        <f t="shared" si="16"/>
        <v>0</v>
      </c>
      <c r="S102" s="113">
        <f t="shared" si="17"/>
        <v>0</v>
      </c>
    </row>
    <row r="103" spans="1:19" ht="15.75" thickBot="1">
      <c r="B103" s="58" t="s">
        <v>19</v>
      </c>
      <c r="C103" s="58">
        <v>5</v>
      </c>
      <c r="D103" s="58">
        <v>3.5</v>
      </c>
      <c r="E103" s="58">
        <v>3</v>
      </c>
      <c r="F103" s="58">
        <v>0</v>
      </c>
      <c r="G103" s="82">
        <v>11.5</v>
      </c>
      <c r="H103" s="58">
        <v>68.38</v>
      </c>
      <c r="N103">
        <f t="shared" si="12"/>
        <v>1</v>
      </c>
      <c r="O103">
        <f t="shared" si="13"/>
        <v>0</v>
      </c>
      <c r="P103">
        <f t="shared" si="14"/>
        <v>0</v>
      </c>
      <c r="Q103">
        <f t="shared" si="15"/>
        <v>0</v>
      </c>
      <c r="R103">
        <f t="shared" si="16"/>
        <v>0</v>
      </c>
      <c r="S103" s="113">
        <f t="shared" si="17"/>
        <v>0</v>
      </c>
    </row>
    <row r="104" spans="1:19" ht="15.75" thickBot="1">
      <c r="B104" s="60" t="s">
        <v>51</v>
      </c>
      <c r="C104" s="60">
        <v>0</v>
      </c>
      <c r="D104" s="60">
        <v>4</v>
      </c>
      <c r="E104" s="60">
        <v>7.5</v>
      </c>
      <c r="F104" s="60">
        <v>0</v>
      </c>
      <c r="G104" s="81">
        <v>11.5</v>
      </c>
      <c r="H104" s="60">
        <v>51.87</v>
      </c>
      <c r="N104">
        <f t="shared" si="12"/>
        <v>0</v>
      </c>
      <c r="O104">
        <f t="shared" si="13"/>
        <v>0</v>
      </c>
      <c r="P104">
        <f t="shared" si="14"/>
        <v>1</v>
      </c>
      <c r="Q104">
        <f t="shared" si="15"/>
        <v>0</v>
      </c>
      <c r="R104">
        <f t="shared" si="16"/>
        <v>0</v>
      </c>
      <c r="S104" s="113">
        <f t="shared" si="17"/>
        <v>0</v>
      </c>
    </row>
    <row r="105" spans="1:19" ht="15.75" thickBot="1">
      <c r="B105" s="58" t="s">
        <v>24</v>
      </c>
      <c r="C105" s="58">
        <v>0</v>
      </c>
      <c r="D105" s="58">
        <v>0</v>
      </c>
      <c r="E105" s="58">
        <v>10</v>
      </c>
      <c r="F105" s="58">
        <v>0</v>
      </c>
      <c r="G105" s="82">
        <v>10</v>
      </c>
      <c r="H105" s="58">
        <v>25</v>
      </c>
      <c r="N105">
        <f t="shared" si="12"/>
        <v>0</v>
      </c>
      <c r="O105">
        <f t="shared" si="13"/>
        <v>0</v>
      </c>
      <c r="P105">
        <f t="shared" si="14"/>
        <v>1</v>
      </c>
      <c r="Q105">
        <f t="shared" si="15"/>
        <v>0</v>
      </c>
      <c r="R105">
        <f t="shared" si="16"/>
        <v>0</v>
      </c>
      <c r="S105" s="113">
        <f t="shared" si="17"/>
        <v>0</v>
      </c>
    </row>
    <row r="106" spans="1:19" ht="15.75" thickBot="1">
      <c r="B106" s="60" t="s">
        <v>471</v>
      </c>
      <c r="C106" s="60">
        <v>0</v>
      </c>
      <c r="D106" s="60">
        <v>0</v>
      </c>
      <c r="E106" s="60">
        <v>7.5</v>
      </c>
      <c r="F106" s="60">
        <v>2</v>
      </c>
      <c r="G106" s="81">
        <v>9.5</v>
      </c>
      <c r="H106" s="60">
        <v>29.67</v>
      </c>
      <c r="N106">
        <f t="shared" si="12"/>
        <v>0</v>
      </c>
      <c r="O106">
        <f t="shared" si="13"/>
        <v>0</v>
      </c>
      <c r="P106">
        <f t="shared" si="14"/>
        <v>1</v>
      </c>
      <c r="Q106">
        <f t="shared" si="15"/>
        <v>0</v>
      </c>
      <c r="R106">
        <f t="shared" si="16"/>
        <v>0</v>
      </c>
      <c r="S106" s="113">
        <f t="shared" si="17"/>
        <v>0</v>
      </c>
    </row>
    <row r="107" spans="1:19" ht="15.75" thickBot="1">
      <c r="B107" s="58" t="s">
        <v>472</v>
      </c>
      <c r="C107" s="58">
        <v>0</v>
      </c>
      <c r="D107" s="58">
        <v>0</v>
      </c>
      <c r="E107" s="58">
        <v>5.5</v>
      </c>
      <c r="F107" s="58">
        <v>0</v>
      </c>
      <c r="G107" s="82">
        <v>5.5</v>
      </c>
      <c r="H107" s="58">
        <v>13.75</v>
      </c>
      <c r="N107">
        <f t="shared" si="12"/>
        <v>0</v>
      </c>
      <c r="O107">
        <f t="shared" si="13"/>
        <v>0</v>
      </c>
      <c r="P107">
        <f t="shared" si="14"/>
        <v>1</v>
      </c>
      <c r="Q107">
        <f t="shared" si="15"/>
        <v>0</v>
      </c>
      <c r="R107">
        <f t="shared" si="16"/>
        <v>0</v>
      </c>
      <c r="S107" s="113">
        <f t="shared" si="17"/>
        <v>0</v>
      </c>
    </row>
    <row r="108" spans="1:19" ht="15.75" thickBot="1">
      <c r="B108" s="60" t="s">
        <v>19</v>
      </c>
      <c r="C108" s="60">
        <v>0</v>
      </c>
      <c r="D108" s="60">
        <v>0</v>
      </c>
      <c r="E108" s="60">
        <v>0</v>
      </c>
      <c r="F108" s="60">
        <v>0</v>
      </c>
      <c r="G108" s="81">
        <v>0</v>
      </c>
      <c r="H108" s="60">
        <v>0</v>
      </c>
      <c r="N108">
        <f t="shared" si="12"/>
        <v>0</v>
      </c>
      <c r="O108">
        <f t="shared" si="13"/>
        <v>0</v>
      </c>
      <c r="P108">
        <f t="shared" si="14"/>
        <v>0</v>
      </c>
      <c r="Q108">
        <f t="shared" si="15"/>
        <v>0</v>
      </c>
      <c r="R108">
        <f t="shared" si="16"/>
        <v>0</v>
      </c>
      <c r="S108" s="113">
        <f t="shared" si="17"/>
        <v>0</v>
      </c>
    </row>
    <row r="109" spans="1:19" ht="15.75" thickBot="1">
      <c r="A109" s="31" t="s">
        <v>473</v>
      </c>
      <c r="C109" s="58">
        <v>9.5</v>
      </c>
      <c r="D109" s="58">
        <v>8</v>
      </c>
      <c r="E109" s="58">
        <v>10</v>
      </c>
      <c r="F109" s="58">
        <v>6</v>
      </c>
      <c r="G109" s="82">
        <v>33.5</v>
      </c>
      <c r="H109" s="58">
        <v>169.45</v>
      </c>
      <c r="N109">
        <f t="shared" si="12"/>
        <v>1</v>
      </c>
      <c r="O109">
        <f t="shared" si="13"/>
        <v>1</v>
      </c>
      <c r="P109">
        <f t="shared" si="14"/>
        <v>1</v>
      </c>
      <c r="Q109">
        <f t="shared" si="15"/>
        <v>1</v>
      </c>
      <c r="R109">
        <f t="shared" si="16"/>
        <v>1</v>
      </c>
      <c r="S109" s="113">
        <f t="shared" si="17"/>
        <v>1</v>
      </c>
    </row>
    <row r="110" spans="1:19" ht="15.75" thickBot="1">
      <c r="C110" s="60">
        <v>9</v>
      </c>
      <c r="D110" s="60">
        <v>10</v>
      </c>
      <c r="E110" s="60">
        <v>7.5</v>
      </c>
      <c r="F110" s="60">
        <v>6</v>
      </c>
      <c r="G110" s="81">
        <v>32.5</v>
      </c>
      <c r="H110" s="60">
        <v>173.9</v>
      </c>
      <c r="N110">
        <f t="shared" si="12"/>
        <v>1</v>
      </c>
      <c r="O110">
        <f t="shared" si="13"/>
        <v>1</v>
      </c>
      <c r="P110">
        <f t="shared" si="14"/>
        <v>1</v>
      </c>
      <c r="Q110">
        <f t="shared" si="15"/>
        <v>1</v>
      </c>
      <c r="R110">
        <f t="shared" si="16"/>
        <v>1</v>
      </c>
      <c r="S110" s="113">
        <f t="shared" si="17"/>
        <v>1</v>
      </c>
    </row>
    <row r="111" spans="1:19" ht="15.75" thickBot="1">
      <c r="C111" s="58">
        <v>10</v>
      </c>
      <c r="D111" s="58">
        <v>4</v>
      </c>
      <c r="E111" s="58">
        <v>9</v>
      </c>
      <c r="F111" s="58">
        <v>9</v>
      </c>
      <c r="G111" s="82">
        <v>32</v>
      </c>
      <c r="H111" s="58">
        <v>154.97999999999999</v>
      </c>
      <c r="N111">
        <f t="shared" si="12"/>
        <v>1</v>
      </c>
      <c r="O111">
        <f t="shared" si="13"/>
        <v>0</v>
      </c>
      <c r="P111">
        <f t="shared" si="14"/>
        <v>1</v>
      </c>
      <c r="Q111">
        <f t="shared" si="15"/>
        <v>1</v>
      </c>
      <c r="R111">
        <f t="shared" si="16"/>
        <v>1</v>
      </c>
      <c r="S111" s="113">
        <f t="shared" si="17"/>
        <v>1</v>
      </c>
    </row>
    <row r="112" spans="1:19" ht="15.75" thickBot="1">
      <c r="C112" s="60">
        <v>10</v>
      </c>
      <c r="D112" s="60">
        <v>8</v>
      </c>
      <c r="E112" s="60">
        <v>4</v>
      </c>
      <c r="F112" s="60">
        <v>8</v>
      </c>
      <c r="G112" s="81">
        <v>30</v>
      </c>
      <c r="H112" s="60">
        <v>164.86</v>
      </c>
      <c r="N112">
        <f t="shared" si="12"/>
        <v>1</v>
      </c>
      <c r="O112">
        <f t="shared" si="13"/>
        <v>1</v>
      </c>
      <c r="P112">
        <f t="shared" si="14"/>
        <v>0</v>
      </c>
      <c r="Q112">
        <f t="shared" si="15"/>
        <v>1</v>
      </c>
      <c r="R112">
        <f t="shared" si="16"/>
        <v>1</v>
      </c>
      <c r="S112" s="113">
        <f t="shared" si="17"/>
        <v>1</v>
      </c>
    </row>
    <row r="113" spans="3:19" ht="15.75" thickBot="1">
      <c r="C113" s="58">
        <v>6</v>
      </c>
      <c r="D113" s="58">
        <v>5</v>
      </c>
      <c r="E113" s="58">
        <v>10</v>
      </c>
      <c r="F113" s="58">
        <v>9</v>
      </c>
      <c r="G113" s="82">
        <v>30</v>
      </c>
      <c r="H113" s="58">
        <v>142.04</v>
      </c>
      <c r="N113">
        <f t="shared" si="12"/>
        <v>1</v>
      </c>
      <c r="O113">
        <f t="shared" si="13"/>
        <v>1</v>
      </c>
      <c r="P113">
        <f t="shared" si="14"/>
        <v>1</v>
      </c>
      <c r="Q113">
        <f t="shared" si="15"/>
        <v>1</v>
      </c>
      <c r="R113">
        <f t="shared" si="16"/>
        <v>1</v>
      </c>
      <c r="S113" s="113">
        <f t="shared" si="17"/>
        <v>1</v>
      </c>
    </row>
    <row r="114" spans="3:19" ht="15.75" thickBot="1">
      <c r="C114" s="60">
        <v>9</v>
      </c>
      <c r="D114" s="60">
        <v>2</v>
      </c>
      <c r="E114" s="60">
        <v>8</v>
      </c>
      <c r="F114" s="60">
        <v>8</v>
      </c>
      <c r="G114" s="81">
        <v>27</v>
      </c>
      <c r="H114" s="60">
        <v>127.18</v>
      </c>
      <c r="N114">
        <f t="shared" si="12"/>
        <v>1</v>
      </c>
      <c r="O114">
        <f t="shared" si="13"/>
        <v>0</v>
      </c>
      <c r="P114">
        <f t="shared" si="14"/>
        <v>1</v>
      </c>
      <c r="Q114">
        <f t="shared" si="15"/>
        <v>1</v>
      </c>
      <c r="R114">
        <f t="shared" si="16"/>
        <v>1</v>
      </c>
      <c r="S114" s="113">
        <f t="shared" si="17"/>
        <v>1</v>
      </c>
    </row>
    <row r="115" spans="3:19" ht="15.75" thickBot="1">
      <c r="C115" s="58">
        <v>6</v>
      </c>
      <c r="D115" s="58">
        <v>4</v>
      </c>
      <c r="E115" s="58">
        <v>9</v>
      </c>
      <c r="F115" s="58">
        <v>7</v>
      </c>
      <c r="G115" s="82">
        <v>26</v>
      </c>
      <c r="H115" s="58">
        <v>122.41</v>
      </c>
      <c r="N115">
        <f t="shared" si="12"/>
        <v>1</v>
      </c>
      <c r="O115">
        <f t="shared" si="13"/>
        <v>0</v>
      </c>
      <c r="P115">
        <f t="shared" si="14"/>
        <v>1</v>
      </c>
      <c r="Q115">
        <f t="shared" si="15"/>
        <v>1</v>
      </c>
      <c r="R115">
        <f t="shared" si="16"/>
        <v>1</v>
      </c>
      <c r="S115" s="113">
        <f t="shared" si="17"/>
        <v>1</v>
      </c>
    </row>
    <row r="116" spans="3:19" ht="15.75" thickBot="1">
      <c r="C116" s="60">
        <v>4</v>
      </c>
      <c r="D116" s="60">
        <v>4</v>
      </c>
      <c r="E116" s="60">
        <v>9</v>
      </c>
      <c r="F116" s="60">
        <v>9</v>
      </c>
      <c r="G116" s="81">
        <v>26</v>
      </c>
      <c r="H116" s="60">
        <v>120.48</v>
      </c>
      <c r="N116">
        <f t="shared" si="12"/>
        <v>0</v>
      </c>
      <c r="O116">
        <f t="shared" si="13"/>
        <v>0</v>
      </c>
      <c r="P116">
        <f t="shared" si="14"/>
        <v>1</v>
      </c>
      <c r="Q116">
        <f t="shared" si="15"/>
        <v>1</v>
      </c>
      <c r="R116">
        <f t="shared" si="16"/>
        <v>1</v>
      </c>
      <c r="S116" s="113">
        <f t="shared" si="17"/>
        <v>1</v>
      </c>
    </row>
    <row r="117" spans="3:19" ht="15.75" thickBot="1">
      <c r="C117" s="58">
        <v>6</v>
      </c>
      <c r="D117" s="58">
        <v>0</v>
      </c>
      <c r="E117" s="58">
        <v>9</v>
      </c>
      <c r="F117" s="58">
        <v>9</v>
      </c>
      <c r="G117" s="82">
        <v>24</v>
      </c>
      <c r="H117" s="58">
        <v>103.13</v>
      </c>
      <c r="N117">
        <f t="shared" si="12"/>
        <v>1</v>
      </c>
      <c r="O117">
        <f t="shared" si="13"/>
        <v>0</v>
      </c>
      <c r="P117">
        <f t="shared" si="14"/>
        <v>1</v>
      </c>
      <c r="Q117">
        <f t="shared" si="15"/>
        <v>1</v>
      </c>
      <c r="R117">
        <f t="shared" si="16"/>
        <v>1</v>
      </c>
      <c r="S117" s="113">
        <f t="shared" si="17"/>
        <v>1</v>
      </c>
    </row>
    <row r="118" spans="3:19" ht="15.75" thickBot="1">
      <c r="C118" s="60">
        <v>5</v>
      </c>
      <c r="D118" s="60">
        <v>4</v>
      </c>
      <c r="E118" s="60">
        <v>5</v>
      </c>
      <c r="F118" s="60">
        <v>9</v>
      </c>
      <c r="G118" s="81">
        <v>23</v>
      </c>
      <c r="H118" s="60">
        <v>114.88</v>
      </c>
      <c r="N118">
        <f t="shared" si="12"/>
        <v>1</v>
      </c>
      <c r="O118">
        <f t="shared" si="13"/>
        <v>0</v>
      </c>
      <c r="P118">
        <f t="shared" si="14"/>
        <v>1</v>
      </c>
      <c r="Q118">
        <f t="shared" si="15"/>
        <v>1</v>
      </c>
      <c r="R118">
        <f t="shared" si="16"/>
        <v>1</v>
      </c>
      <c r="S118" s="113">
        <f t="shared" si="17"/>
        <v>1</v>
      </c>
    </row>
    <row r="119" spans="3:19" ht="15.75" thickBot="1">
      <c r="C119" s="58">
        <v>8</v>
      </c>
      <c r="D119" s="58">
        <v>4</v>
      </c>
      <c r="E119" s="58">
        <v>6</v>
      </c>
      <c r="F119" s="58">
        <v>4</v>
      </c>
      <c r="G119" s="82">
        <v>22</v>
      </c>
      <c r="H119" s="58">
        <v>111.04</v>
      </c>
      <c r="N119">
        <f t="shared" si="12"/>
        <v>1</v>
      </c>
      <c r="O119">
        <f t="shared" si="13"/>
        <v>0</v>
      </c>
      <c r="P119">
        <f t="shared" si="14"/>
        <v>1</v>
      </c>
      <c r="Q119">
        <f t="shared" si="15"/>
        <v>0</v>
      </c>
      <c r="R119">
        <f t="shared" si="16"/>
        <v>1</v>
      </c>
      <c r="S119" s="113">
        <f t="shared" si="17"/>
        <v>1</v>
      </c>
    </row>
    <row r="120" spans="3:19" ht="15.75" thickBot="1">
      <c r="C120" s="60">
        <v>0</v>
      </c>
      <c r="D120" s="60">
        <v>6</v>
      </c>
      <c r="E120" s="60">
        <v>10</v>
      </c>
      <c r="F120" s="60">
        <v>6</v>
      </c>
      <c r="G120" s="81">
        <v>22</v>
      </c>
      <c r="H120" s="60">
        <v>100.39</v>
      </c>
      <c r="N120">
        <f t="shared" si="12"/>
        <v>0</v>
      </c>
      <c r="O120">
        <f t="shared" si="13"/>
        <v>1</v>
      </c>
      <c r="P120">
        <f t="shared" si="14"/>
        <v>1</v>
      </c>
      <c r="Q120">
        <f t="shared" si="15"/>
        <v>1</v>
      </c>
      <c r="R120">
        <f t="shared" si="16"/>
        <v>1</v>
      </c>
      <c r="S120" s="113">
        <f t="shared" si="17"/>
        <v>1</v>
      </c>
    </row>
    <row r="121" spans="3:19" ht="15.75" thickBot="1">
      <c r="C121" s="58">
        <v>10</v>
      </c>
      <c r="D121" s="58">
        <v>2</v>
      </c>
      <c r="E121" s="58">
        <v>10</v>
      </c>
      <c r="F121" s="58">
        <v>0</v>
      </c>
      <c r="G121" s="82">
        <v>22</v>
      </c>
      <c r="H121" s="58">
        <v>100.32</v>
      </c>
      <c r="N121">
        <f t="shared" si="12"/>
        <v>1</v>
      </c>
      <c r="O121">
        <f t="shared" si="13"/>
        <v>0</v>
      </c>
      <c r="P121">
        <f t="shared" si="14"/>
        <v>1</v>
      </c>
      <c r="Q121">
        <f t="shared" si="15"/>
        <v>0</v>
      </c>
      <c r="R121">
        <f t="shared" si="16"/>
        <v>1</v>
      </c>
      <c r="S121" s="113">
        <f t="shared" si="17"/>
        <v>1</v>
      </c>
    </row>
    <row r="122" spans="3:19" ht="15.75" thickBot="1">
      <c r="C122" s="60">
        <v>5</v>
      </c>
      <c r="D122" s="60">
        <v>2</v>
      </c>
      <c r="E122" s="60">
        <v>9</v>
      </c>
      <c r="F122" s="60">
        <v>4</v>
      </c>
      <c r="G122" s="81">
        <v>20</v>
      </c>
      <c r="H122" s="60">
        <v>87.88</v>
      </c>
      <c r="N122">
        <f t="shared" si="12"/>
        <v>1</v>
      </c>
      <c r="O122">
        <f t="shared" si="13"/>
        <v>0</v>
      </c>
      <c r="P122">
        <f t="shared" si="14"/>
        <v>1</v>
      </c>
      <c r="Q122">
        <f t="shared" si="15"/>
        <v>0</v>
      </c>
      <c r="R122">
        <f t="shared" si="16"/>
        <v>1</v>
      </c>
      <c r="S122" s="113">
        <f t="shared" si="17"/>
        <v>1</v>
      </c>
    </row>
    <row r="123" spans="3:19" ht="15.75" thickBot="1">
      <c r="C123" s="58">
        <v>0</v>
      </c>
      <c r="D123" s="58">
        <v>4</v>
      </c>
      <c r="E123" s="58">
        <v>6.5</v>
      </c>
      <c r="F123" s="58">
        <v>9</v>
      </c>
      <c r="G123" s="82">
        <v>19.5</v>
      </c>
      <c r="H123" s="58">
        <v>90.38</v>
      </c>
      <c r="N123">
        <f t="shared" si="12"/>
        <v>0</v>
      </c>
      <c r="O123">
        <f t="shared" si="13"/>
        <v>0</v>
      </c>
      <c r="P123">
        <f t="shared" si="14"/>
        <v>1</v>
      </c>
      <c r="Q123">
        <f t="shared" si="15"/>
        <v>1</v>
      </c>
      <c r="R123">
        <f t="shared" si="16"/>
        <v>1</v>
      </c>
      <c r="S123" s="113">
        <f t="shared" si="17"/>
        <v>1</v>
      </c>
    </row>
    <row r="124" spans="3:19" ht="15.75" thickBot="1">
      <c r="C124" s="60">
        <v>9</v>
      </c>
      <c r="D124" s="60">
        <v>0</v>
      </c>
      <c r="E124" s="60">
        <v>4</v>
      </c>
      <c r="F124" s="60">
        <v>6</v>
      </c>
      <c r="G124" s="81">
        <v>19</v>
      </c>
      <c r="H124" s="60">
        <v>91.82</v>
      </c>
      <c r="N124">
        <f t="shared" si="12"/>
        <v>1</v>
      </c>
      <c r="O124">
        <f t="shared" si="13"/>
        <v>0</v>
      </c>
      <c r="P124">
        <f t="shared" si="14"/>
        <v>0</v>
      </c>
      <c r="Q124">
        <f t="shared" si="15"/>
        <v>1</v>
      </c>
      <c r="R124">
        <f t="shared" si="16"/>
        <v>1</v>
      </c>
      <c r="S124" s="113">
        <f t="shared" si="17"/>
        <v>1</v>
      </c>
    </row>
    <row r="125" spans="3:19" ht="15.75" thickBot="1">
      <c r="C125" s="58">
        <v>0</v>
      </c>
      <c r="D125" s="58">
        <v>4</v>
      </c>
      <c r="E125" s="58">
        <v>6</v>
      </c>
      <c r="F125" s="58">
        <v>9</v>
      </c>
      <c r="G125" s="82">
        <v>19</v>
      </c>
      <c r="H125" s="58">
        <v>88.96</v>
      </c>
      <c r="N125">
        <f t="shared" si="12"/>
        <v>0</v>
      </c>
      <c r="O125">
        <f t="shared" si="13"/>
        <v>0</v>
      </c>
      <c r="P125">
        <f t="shared" si="14"/>
        <v>1</v>
      </c>
      <c r="Q125">
        <f t="shared" si="15"/>
        <v>1</v>
      </c>
      <c r="R125">
        <f t="shared" si="16"/>
        <v>1</v>
      </c>
      <c r="S125" s="113">
        <f t="shared" si="17"/>
        <v>1</v>
      </c>
    </row>
    <row r="126" spans="3:19" ht="15.75" thickBot="1">
      <c r="C126" s="60">
        <v>3</v>
      </c>
      <c r="D126" s="60">
        <v>0</v>
      </c>
      <c r="E126" s="60">
        <v>10</v>
      </c>
      <c r="F126" s="60">
        <v>5</v>
      </c>
      <c r="G126" s="81">
        <v>18</v>
      </c>
      <c r="H126" s="60">
        <v>69.569999999999993</v>
      </c>
      <c r="N126">
        <f t="shared" si="12"/>
        <v>0</v>
      </c>
      <c r="O126">
        <f t="shared" si="13"/>
        <v>0</v>
      </c>
      <c r="P126">
        <f t="shared" si="14"/>
        <v>1</v>
      </c>
      <c r="Q126">
        <f t="shared" si="15"/>
        <v>1</v>
      </c>
      <c r="R126">
        <f t="shared" si="16"/>
        <v>1</v>
      </c>
      <c r="S126" s="113">
        <f t="shared" si="17"/>
        <v>1</v>
      </c>
    </row>
    <row r="127" spans="3:19" ht="15.75" thickBot="1">
      <c r="C127" s="58">
        <v>6.5</v>
      </c>
      <c r="D127" s="58">
        <v>2</v>
      </c>
      <c r="E127" s="58">
        <v>4</v>
      </c>
      <c r="F127" s="58">
        <v>5</v>
      </c>
      <c r="G127" s="82">
        <v>17.5</v>
      </c>
      <c r="H127" s="58">
        <v>87.09</v>
      </c>
      <c r="N127">
        <f t="shared" ref="N127:N165" si="18">IF(C127&gt;=5,1,0)</f>
        <v>1</v>
      </c>
      <c r="O127">
        <f t="shared" ref="O127:O165" si="19">IF(D127&gt;=5,1,0)</f>
        <v>0</v>
      </c>
      <c r="P127">
        <f t="shared" ref="P127:P165" si="20">IF(E127&gt;=5,1,0)</f>
        <v>0</v>
      </c>
      <c r="Q127">
        <f t="shared" ref="Q127:Q165" si="21">IF(F127&gt;=5,1,0)</f>
        <v>1</v>
      </c>
      <c r="R127">
        <f t="shared" ref="R127:R165" si="22">IF(G127&gt;=14,1,0)</f>
        <v>1</v>
      </c>
      <c r="S127" s="113">
        <f t="shared" ref="S127:S165" si="23">IF((N127+O127+P127+Q127+R127)&gt;=3,1,0)</f>
        <v>1</v>
      </c>
    </row>
    <row r="128" spans="3:19" ht="15.75" thickBot="1">
      <c r="C128" s="60">
        <v>0</v>
      </c>
      <c r="D128" s="60">
        <v>0</v>
      </c>
      <c r="E128" s="60">
        <v>8</v>
      </c>
      <c r="F128" s="60">
        <v>7</v>
      </c>
      <c r="G128" s="81">
        <v>15</v>
      </c>
      <c r="H128" s="60">
        <v>56.21</v>
      </c>
      <c r="N128">
        <f t="shared" si="18"/>
        <v>0</v>
      </c>
      <c r="O128">
        <f t="shared" si="19"/>
        <v>0</v>
      </c>
      <c r="P128">
        <f t="shared" si="20"/>
        <v>1</v>
      </c>
      <c r="Q128">
        <f t="shared" si="21"/>
        <v>1</v>
      </c>
      <c r="R128">
        <f t="shared" si="22"/>
        <v>1</v>
      </c>
      <c r="S128" s="113">
        <f t="shared" si="23"/>
        <v>1</v>
      </c>
    </row>
    <row r="129" spans="1:19" ht="15.75" thickBot="1">
      <c r="C129" s="58">
        <v>1</v>
      </c>
      <c r="D129" s="58">
        <v>1</v>
      </c>
      <c r="E129" s="58">
        <v>9.5</v>
      </c>
      <c r="F129" s="58">
        <v>3</v>
      </c>
      <c r="G129" s="82">
        <v>14.5</v>
      </c>
      <c r="H129" s="58">
        <v>54.29</v>
      </c>
      <c r="N129">
        <f t="shared" si="18"/>
        <v>0</v>
      </c>
      <c r="O129">
        <f t="shared" si="19"/>
        <v>0</v>
      </c>
      <c r="P129">
        <f t="shared" si="20"/>
        <v>1</v>
      </c>
      <c r="Q129">
        <f t="shared" si="21"/>
        <v>0</v>
      </c>
      <c r="R129">
        <f t="shared" si="22"/>
        <v>1</v>
      </c>
      <c r="S129" s="113">
        <f t="shared" si="23"/>
        <v>0</v>
      </c>
    </row>
    <row r="130" spans="1:19" ht="15.75" thickBot="1">
      <c r="C130" s="60">
        <v>0</v>
      </c>
      <c r="D130" s="60">
        <v>2</v>
      </c>
      <c r="E130" s="60">
        <v>8</v>
      </c>
      <c r="F130" s="60">
        <v>4</v>
      </c>
      <c r="G130" s="81">
        <v>14</v>
      </c>
      <c r="H130" s="60">
        <v>56.29</v>
      </c>
      <c r="N130">
        <f t="shared" si="18"/>
        <v>0</v>
      </c>
      <c r="O130">
        <f t="shared" si="19"/>
        <v>0</v>
      </c>
      <c r="P130">
        <f t="shared" si="20"/>
        <v>1</v>
      </c>
      <c r="Q130">
        <f t="shared" si="21"/>
        <v>0</v>
      </c>
      <c r="R130">
        <f t="shared" si="22"/>
        <v>1</v>
      </c>
      <c r="S130" s="113">
        <f t="shared" si="23"/>
        <v>0</v>
      </c>
    </row>
    <row r="131" spans="1:19" ht="15.75" thickBot="1">
      <c r="C131" s="58">
        <v>2</v>
      </c>
      <c r="D131" s="58">
        <v>2</v>
      </c>
      <c r="E131" s="58">
        <v>9</v>
      </c>
      <c r="F131" s="58">
        <v>0</v>
      </c>
      <c r="G131" s="82">
        <v>13</v>
      </c>
      <c r="H131" s="58">
        <v>51.48</v>
      </c>
      <c r="N131">
        <f t="shared" si="18"/>
        <v>0</v>
      </c>
      <c r="O131">
        <f t="shared" si="19"/>
        <v>0</v>
      </c>
      <c r="P131">
        <f t="shared" si="20"/>
        <v>1</v>
      </c>
      <c r="Q131">
        <f t="shared" si="21"/>
        <v>0</v>
      </c>
      <c r="R131">
        <f t="shared" si="22"/>
        <v>0</v>
      </c>
      <c r="S131" s="113">
        <f t="shared" si="23"/>
        <v>0</v>
      </c>
    </row>
    <row r="132" spans="1:19" ht="15.75" thickBot="1">
      <c r="C132" s="60">
        <v>0</v>
      </c>
      <c r="D132" s="60">
        <v>0</v>
      </c>
      <c r="E132" s="60">
        <v>7.5</v>
      </c>
      <c r="F132" s="60">
        <v>0</v>
      </c>
      <c r="G132" s="81">
        <v>7.5</v>
      </c>
      <c r="H132" s="60">
        <v>21.29</v>
      </c>
      <c r="N132">
        <f t="shared" si="18"/>
        <v>0</v>
      </c>
      <c r="O132">
        <f t="shared" si="19"/>
        <v>0</v>
      </c>
      <c r="P132">
        <f t="shared" si="20"/>
        <v>1</v>
      </c>
      <c r="Q132">
        <f t="shared" si="21"/>
        <v>0</v>
      </c>
      <c r="R132">
        <f t="shared" si="22"/>
        <v>0</v>
      </c>
      <c r="S132" s="113">
        <f t="shared" si="23"/>
        <v>0</v>
      </c>
    </row>
    <row r="133" spans="1:19" ht="15.75" thickBot="1">
      <c r="C133" s="58">
        <v>0</v>
      </c>
      <c r="D133" s="58">
        <v>0</v>
      </c>
      <c r="E133" s="58">
        <v>5.5</v>
      </c>
      <c r="F133" s="58">
        <v>0</v>
      </c>
      <c r="G133" s="82">
        <v>5.5</v>
      </c>
      <c r="H133" s="58">
        <v>15.62</v>
      </c>
      <c r="N133">
        <f t="shared" si="18"/>
        <v>0</v>
      </c>
      <c r="O133">
        <f t="shared" si="19"/>
        <v>0</v>
      </c>
      <c r="P133">
        <f t="shared" si="20"/>
        <v>1</v>
      </c>
      <c r="Q133">
        <f t="shared" si="21"/>
        <v>0</v>
      </c>
      <c r="R133">
        <f t="shared" si="22"/>
        <v>0</v>
      </c>
      <c r="S133" s="113">
        <f t="shared" si="23"/>
        <v>0</v>
      </c>
    </row>
    <row r="134" spans="1:19" ht="15.75" thickBot="1">
      <c r="C134" s="60">
        <v>0</v>
      </c>
      <c r="D134" s="60">
        <v>0</v>
      </c>
      <c r="E134" s="60">
        <v>1</v>
      </c>
      <c r="F134" s="60">
        <v>4</v>
      </c>
      <c r="G134" s="81">
        <v>5</v>
      </c>
      <c r="H134" s="60">
        <v>21.98</v>
      </c>
      <c r="N134">
        <f t="shared" si="18"/>
        <v>0</v>
      </c>
      <c r="O134">
        <f t="shared" si="19"/>
        <v>0</v>
      </c>
      <c r="P134">
        <f t="shared" si="20"/>
        <v>0</v>
      </c>
      <c r="Q134">
        <f t="shared" si="21"/>
        <v>0</v>
      </c>
      <c r="R134">
        <f t="shared" si="22"/>
        <v>0</v>
      </c>
      <c r="S134" s="113">
        <f t="shared" si="23"/>
        <v>0</v>
      </c>
    </row>
    <row r="135" spans="1:19" ht="15.75" thickBot="1">
      <c r="C135" s="58">
        <v>0</v>
      </c>
      <c r="D135" s="58">
        <v>0</v>
      </c>
      <c r="E135" s="58">
        <v>4</v>
      </c>
      <c r="F135" s="58">
        <v>0</v>
      </c>
      <c r="G135" s="82">
        <v>4</v>
      </c>
      <c r="H135" s="58">
        <v>11.36</v>
      </c>
      <c r="N135">
        <f t="shared" si="18"/>
        <v>0</v>
      </c>
      <c r="O135">
        <f t="shared" si="19"/>
        <v>0</v>
      </c>
      <c r="P135">
        <f t="shared" si="20"/>
        <v>0</v>
      </c>
      <c r="Q135">
        <f t="shared" si="21"/>
        <v>0</v>
      </c>
      <c r="R135">
        <f t="shared" si="22"/>
        <v>0</v>
      </c>
      <c r="S135" s="113">
        <f t="shared" si="23"/>
        <v>0</v>
      </c>
    </row>
    <row r="136" spans="1:19" ht="15.75" thickBot="1">
      <c r="C136" s="60">
        <v>0</v>
      </c>
      <c r="D136" s="60">
        <v>0</v>
      </c>
      <c r="E136" s="60">
        <v>2</v>
      </c>
      <c r="F136" s="60">
        <v>0</v>
      </c>
      <c r="G136" s="81">
        <v>2</v>
      </c>
      <c r="H136" s="60">
        <v>5.68</v>
      </c>
      <c r="N136">
        <f t="shared" si="18"/>
        <v>0</v>
      </c>
      <c r="O136">
        <f t="shared" si="19"/>
        <v>0</v>
      </c>
      <c r="P136">
        <f t="shared" si="20"/>
        <v>0</v>
      </c>
      <c r="Q136">
        <f t="shared" si="21"/>
        <v>0</v>
      </c>
      <c r="R136">
        <f t="shared" si="22"/>
        <v>0</v>
      </c>
      <c r="S136" s="113">
        <f t="shared" si="23"/>
        <v>0</v>
      </c>
    </row>
    <row r="137" spans="1:19" ht="15.75" thickBot="1">
      <c r="A137" s="31" t="s">
        <v>579</v>
      </c>
      <c r="B137" s="22" t="s">
        <v>580</v>
      </c>
      <c r="C137" s="22">
        <v>3</v>
      </c>
      <c r="D137" s="22">
        <v>3.5</v>
      </c>
      <c r="E137" s="22">
        <v>9</v>
      </c>
      <c r="F137" s="22">
        <v>6</v>
      </c>
      <c r="G137" s="70">
        <v>21.5</v>
      </c>
      <c r="N137">
        <f t="shared" si="18"/>
        <v>0</v>
      </c>
      <c r="O137">
        <f t="shared" si="19"/>
        <v>0</v>
      </c>
      <c r="P137">
        <f t="shared" si="20"/>
        <v>1</v>
      </c>
      <c r="Q137">
        <f t="shared" si="21"/>
        <v>1</v>
      </c>
      <c r="R137">
        <f t="shared" si="22"/>
        <v>1</v>
      </c>
      <c r="S137" s="113">
        <f t="shared" si="23"/>
        <v>1</v>
      </c>
    </row>
    <row r="138" spans="1:19" ht="30.75" thickBot="1">
      <c r="B138" s="25" t="s">
        <v>581</v>
      </c>
      <c r="C138" s="25">
        <v>9</v>
      </c>
      <c r="D138" s="25">
        <v>1.5</v>
      </c>
      <c r="E138" s="25">
        <v>4</v>
      </c>
      <c r="F138" s="25">
        <v>6</v>
      </c>
      <c r="G138" s="71">
        <v>20.5</v>
      </c>
      <c r="N138">
        <f t="shared" si="18"/>
        <v>1</v>
      </c>
      <c r="O138">
        <f t="shared" si="19"/>
        <v>0</v>
      </c>
      <c r="P138">
        <f t="shared" si="20"/>
        <v>0</v>
      </c>
      <c r="Q138">
        <f t="shared" si="21"/>
        <v>1</v>
      </c>
      <c r="R138">
        <f t="shared" si="22"/>
        <v>1</v>
      </c>
      <c r="S138" s="113">
        <f t="shared" si="23"/>
        <v>1</v>
      </c>
    </row>
    <row r="139" spans="1:19" ht="30.75" thickBot="1">
      <c r="B139" s="22" t="s">
        <v>582</v>
      </c>
      <c r="C139" s="22">
        <v>5</v>
      </c>
      <c r="D139" s="22">
        <v>2</v>
      </c>
      <c r="E139" s="22">
        <v>5</v>
      </c>
      <c r="F139" s="22">
        <v>7</v>
      </c>
      <c r="G139" s="70">
        <v>19</v>
      </c>
      <c r="N139">
        <f t="shared" si="18"/>
        <v>1</v>
      </c>
      <c r="O139">
        <f t="shared" si="19"/>
        <v>0</v>
      </c>
      <c r="P139">
        <f t="shared" si="20"/>
        <v>1</v>
      </c>
      <c r="Q139">
        <f t="shared" si="21"/>
        <v>1</v>
      </c>
      <c r="R139">
        <f t="shared" si="22"/>
        <v>1</v>
      </c>
      <c r="S139" s="113">
        <f t="shared" si="23"/>
        <v>1</v>
      </c>
    </row>
    <row r="140" spans="1:19" ht="30.75" thickBot="1">
      <c r="B140" s="25" t="s">
        <v>583</v>
      </c>
      <c r="C140" s="25">
        <v>5</v>
      </c>
      <c r="D140" s="25">
        <v>4</v>
      </c>
      <c r="E140" s="25">
        <v>0</v>
      </c>
      <c r="F140" s="25">
        <v>8</v>
      </c>
      <c r="G140" s="71">
        <v>17</v>
      </c>
      <c r="N140">
        <f t="shared" si="18"/>
        <v>1</v>
      </c>
      <c r="O140">
        <f t="shared" si="19"/>
        <v>0</v>
      </c>
      <c r="P140">
        <f t="shared" si="20"/>
        <v>0</v>
      </c>
      <c r="Q140">
        <f t="shared" si="21"/>
        <v>1</v>
      </c>
      <c r="R140">
        <f t="shared" si="22"/>
        <v>1</v>
      </c>
      <c r="S140" s="113">
        <f t="shared" si="23"/>
        <v>1</v>
      </c>
    </row>
    <row r="141" spans="1:19" ht="45.75" thickBot="1">
      <c r="B141" s="22" t="s">
        <v>584</v>
      </c>
      <c r="C141" s="22">
        <v>3</v>
      </c>
      <c r="D141" s="22">
        <v>3</v>
      </c>
      <c r="E141" s="22">
        <v>3</v>
      </c>
      <c r="F141" s="22">
        <v>7</v>
      </c>
      <c r="G141" s="70">
        <v>16</v>
      </c>
      <c r="N141">
        <f t="shared" si="18"/>
        <v>0</v>
      </c>
      <c r="O141">
        <f t="shared" si="19"/>
        <v>0</v>
      </c>
      <c r="P141">
        <f t="shared" si="20"/>
        <v>0</v>
      </c>
      <c r="Q141">
        <f t="shared" si="21"/>
        <v>1</v>
      </c>
      <c r="R141">
        <f t="shared" si="22"/>
        <v>1</v>
      </c>
      <c r="S141" s="113">
        <f t="shared" si="23"/>
        <v>0</v>
      </c>
    </row>
    <row r="142" spans="1:19" ht="45.75" thickBot="1">
      <c r="B142" s="25" t="s">
        <v>585</v>
      </c>
      <c r="C142" s="25">
        <v>3</v>
      </c>
      <c r="D142" s="25">
        <v>2</v>
      </c>
      <c r="E142" s="25">
        <v>0</v>
      </c>
      <c r="F142" s="25">
        <v>4</v>
      </c>
      <c r="G142" s="71">
        <v>9</v>
      </c>
      <c r="N142">
        <f t="shared" si="18"/>
        <v>0</v>
      </c>
      <c r="O142">
        <f t="shared" si="19"/>
        <v>0</v>
      </c>
      <c r="P142">
        <f t="shared" si="20"/>
        <v>0</v>
      </c>
      <c r="Q142">
        <f t="shared" si="21"/>
        <v>0</v>
      </c>
      <c r="R142">
        <f t="shared" si="22"/>
        <v>0</v>
      </c>
      <c r="S142" s="113">
        <f t="shared" si="23"/>
        <v>0</v>
      </c>
    </row>
    <row r="143" spans="1:19">
      <c r="A143" s="31" t="s">
        <v>641</v>
      </c>
      <c r="C143" s="31">
        <v>9</v>
      </c>
      <c r="D143" s="37">
        <v>7</v>
      </c>
      <c r="E143" s="37">
        <v>10</v>
      </c>
      <c r="F143" s="37">
        <v>9</v>
      </c>
      <c r="G143" s="114">
        <v>35</v>
      </c>
      <c r="I143" s="31" t="s">
        <v>306</v>
      </c>
      <c r="N143">
        <f t="shared" si="18"/>
        <v>1</v>
      </c>
      <c r="O143">
        <f t="shared" si="19"/>
        <v>1</v>
      </c>
      <c r="P143">
        <f t="shared" si="20"/>
        <v>1</v>
      </c>
      <c r="Q143">
        <f t="shared" si="21"/>
        <v>1</v>
      </c>
      <c r="R143">
        <f t="shared" si="22"/>
        <v>1</v>
      </c>
      <c r="S143" s="113">
        <f t="shared" si="23"/>
        <v>1</v>
      </c>
    </row>
    <row r="144" spans="1:19">
      <c r="C144" s="31">
        <v>10</v>
      </c>
      <c r="D144" s="36">
        <v>5</v>
      </c>
      <c r="E144" s="37">
        <v>10</v>
      </c>
      <c r="F144" s="36">
        <v>9</v>
      </c>
      <c r="G144" s="114">
        <v>34</v>
      </c>
      <c r="I144" s="31" t="s">
        <v>306</v>
      </c>
      <c r="N144">
        <f t="shared" si="18"/>
        <v>1</v>
      </c>
      <c r="O144">
        <f t="shared" si="19"/>
        <v>1</v>
      </c>
      <c r="P144">
        <f t="shared" si="20"/>
        <v>1</v>
      </c>
      <c r="Q144">
        <f t="shared" si="21"/>
        <v>1</v>
      </c>
      <c r="R144">
        <f t="shared" si="22"/>
        <v>1</v>
      </c>
      <c r="S144" s="113">
        <f t="shared" si="23"/>
        <v>1</v>
      </c>
    </row>
    <row r="145" spans="3:19">
      <c r="C145" s="31">
        <v>9</v>
      </c>
      <c r="D145" s="37">
        <v>5</v>
      </c>
      <c r="E145" s="37">
        <v>10</v>
      </c>
      <c r="F145" s="37">
        <v>8</v>
      </c>
      <c r="G145" s="114">
        <v>32</v>
      </c>
      <c r="I145" s="31" t="s">
        <v>306</v>
      </c>
      <c r="N145">
        <f t="shared" si="18"/>
        <v>1</v>
      </c>
      <c r="O145">
        <f t="shared" si="19"/>
        <v>1</v>
      </c>
      <c r="P145">
        <f t="shared" si="20"/>
        <v>1</v>
      </c>
      <c r="Q145">
        <f t="shared" si="21"/>
        <v>1</v>
      </c>
      <c r="R145">
        <f t="shared" si="22"/>
        <v>1</v>
      </c>
      <c r="S145" s="113">
        <f t="shared" si="23"/>
        <v>1</v>
      </c>
    </row>
    <row r="146" spans="3:19">
      <c r="C146" s="31">
        <v>9</v>
      </c>
      <c r="D146" s="36">
        <v>3</v>
      </c>
      <c r="E146" s="37">
        <v>10</v>
      </c>
      <c r="F146" s="36">
        <v>9</v>
      </c>
      <c r="G146" s="114">
        <v>31</v>
      </c>
      <c r="I146" s="31" t="s">
        <v>306</v>
      </c>
      <c r="N146">
        <f t="shared" si="18"/>
        <v>1</v>
      </c>
      <c r="O146">
        <f t="shared" si="19"/>
        <v>0</v>
      </c>
      <c r="P146">
        <f t="shared" si="20"/>
        <v>1</v>
      </c>
      <c r="Q146">
        <f t="shared" si="21"/>
        <v>1</v>
      </c>
      <c r="R146">
        <f t="shared" si="22"/>
        <v>1</v>
      </c>
      <c r="S146" s="113">
        <f t="shared" si="23"/>
        <v>1</v>
      </c>
    </row>
    <row r="147" spans="3:19">
      <c r="C147" s="31">
        <v>9</v>
      </c>
      <c r="D147" s="37">
        <v>3</v>
      </c>
      <c r="E147" s="37">
        <v>7</v>
      </c>
      <c r="F147" s="37">
        <v>9</v>
      </c>
      <c r="G147" s="114">
        <v>28</v>
      </c>
      <c r="I147" s="31" t="s">
        <v>306</v>
      </c>
      <c r="N147">
        <f t="shared" si="18"/>
        <v>1</v>
      </c>
      <c r="O147">
        <f t="shared" si="19"/>
        <v>0</v>
      </c>
      <c r="P147">
        <f t="shared" si="20"/>
        <v>1</v>
      </c>
      <c r="Q147">
        <f t="shared" si="21"/>
        <v>1</v>
      </c>
      <c r="R147">
        <f t="shared" si="22"/>
        <v>1</v>
      </c>
      <c r="S147" s="113">
        <f t="shared" si="23"/>
        <v>1</v>
      </c>
    </row>
    <row r="148" spans="3:19">
      <c r="C148" s="31">
        <v>10</v>
      </c>
      <c r="D148" s="36">
        <v>0</v>
      </c>
      <c r="E148" s="37">
        <v>10</v>
      </c>
      <c r="F148" s="36">
        <v>6</v>
      </c>
      <c r="G148" s="114">
        <v>26</v>
      </c>
      <c r="I148" s="31" t="s">
        <v>306</v>
      </c>
      <c r="N148">
        <f t="shared" si="18"/>
        <v>1</v>
      </c>
      <c r="O148">
        <f t="shared" si="19"/>
        <v>0</v>
      </c>
      <c r="P148">
        <f t="shared" si="20"/>
        <v>1</v>
      </c>
      <c r="Q148">
        <f t="shared" si="21"/>
        <v>1</v>
      </c>
      <c r="R148">
        <f t="shared" si="22"/>
        <v>1</v>
      </c>
      <c r="S148" s="113">
        <f t="shared" si="23"/>
        <v>1</v>
      </c>
    </row>
    <row r="149" spans="3:19">
      <c r="C149" s="31">
        <v>6.5</v>
      </c>
      <c r="D149" s="37">
        <v>3</v>
      </c>
      <c r="E149" s="37">
        <v>10</v>
      </c>
      <c r="F149" s="37">
        <v>6</v>
      </c>
      <c r="G149" s="114">
        <v>25.5</v>
      </c>
      <c r="I149" s="31" t="s">
        <v>306</v>
      </c>
      <c r="N149">
        <f t="shared" si="18"/>
        <v>1</v>
      </c>
      <c r="O149">
        <f t="shared" si="19"/>
        <v>0</v>
      </c>
      <c r="P149">
        <f t="shared" si="20"/>
        <v>1</v>
      </c>
      <c r="Q149">
        <f t="shared" si="21"/>
        <v>1</v>
      </c>
      <c r="R149">
        <f t="shared" si="22"/>
        <v>1</v>
      </c>
      <c r="S149" s="113">
        <f t="shared" si="23"/>
        <v>1</v>
      </c>
    </row>
    <row r="150" spans="3:19">
      <c r="C150" s="31">
        <v>9</v>
      </c>
      <c r="D150" s="36">
        <v>0</v>
      </c>
      <c r="E150" s="37">
        <v>10</v>
      </c>
      <c r="F150" s="36">
        <v>6</v>
      </c>
      <c r="G150" s="115">
        <v>25</v>
      </c>
      <c r="I150" s="31" t="s">
        <v>306</v>
      </c>
      <c r="N150">
        <f t="shared" si="18"/>
        <v>1</v>
      </c>
      <c r="O150">
        <f t="shared" si="19"/>
        <v>0</v>
      </c>
      <c r="P150">
        <f t="shared" si="20"/>
        <v>1</v>
      </c>
      <c r="Q150">
        <f t="shared" si="21"/>
        <v>1</v>
      </c>
      <c r="R150">
        <f t="shared" si="22"/>
        <v>1</v>
      </c>
      <c r="S150" s="113">
        <f t="shared" si="23"/>
        <v>1</v>
      </c>
    </row>
    <row r="151" spans="3:19">
      <c r="C151" s="31">
        <v>0</v>
      </c>
      <c r="D151" s="37">
        <v>5</v>
      </c>
      <c r="E151" s="37">
        <v>10</v>
      </c>
      <c r="F151" s="37">
        <v>9</v>
      </c>
      <c r="G151" s="97">
        <v>24</v>
      </c>
      <c r="I151" s="31" t="s">
        <v>306</v>
      </c>
      <c r="N151">
        <f t="shared" si="18"/>
        <v>0</v>
      </c>
      <c r="O151">
        <f t="shared" si="19"/>
        <v>1</v>
      </c>
      <c r="P151">
        <f t="shared" si="20"/>
        <v>1</v>
      </c>
      <c r="Q151">
        <f t="shared" si="21"/>
        <v>1</v>
      </c>
      <c r="R151">
        <f t="shared" si="22"/>
        <v>1</v>
      </c>
      <c r="S151" s="113">
        <f t="shared" si="23"/>
        <v>1</v>
      </c>
    </row>
    <row r="152" spans="3:19">
      <c r="C152" s="31">
        <v>6</v>
      </c>
      <c r="D152" s="36">
        <v>3</v>
      </c>
      <c r="E152" s="37">
        <v>9</v>
      </c>
      <c r="F152" s="36">
        <v>6</v>
      </c>
      <c r="G152" s="97">
        <v>24</v>
      </c>
      <c r="I152" s="31" t="s">
        <v>306</v>
      </c>
      <c r="N152">
        <f t="shared" si="18"/>
        <v>1</v>
      </c>
      <c r="O152">
        <f t="shared" si="19"/>
        <v>0</v>
      </c>
      <c r="P152">
        <f t="shared" si="20"/>
        <v>1</v>
      </c>
      <c r="Q152">
        <f t="shared" si="21"/>
        <v>1</v>
      </c>
      <c r="R152">
        <f t="shared" si="22"/>
        <v>1</v>
      </c>
      <c r="S152" s="113">
        <f t="shared" si="23"/>
        <v>1</v>
      </c>
    </row>
    <row r="153" spans="3:19">
      <c r="C153" s="31">
        <v>2</v>
      </c>
      <c r="D153" s="37">
        <v>5</v>
      </c>
      <c r="E153" s="37">
        <v>10</v>
      </c>
      <c r="F153" s="37">
        <v>6</v>
      </c>
      <c r="G153" s="97">
        <v>23</v>
      </c>
      <c r="I153" s="31" t="s">
        <v>306</v>
      </c>
      <c r="N153">
        <f t="shared" si="18"/>
        <v>0</v>
      </c>
      <c r="O153">
        <f t="shared" si="19"/>
        <v>1</v>
      </c>
      <c r="P153">
        <f t="shared" si="20"/>
        <v>1</v>
      </c>
      <c r="Q153">
        <f t="shared" si="21"/>
        <v>1</v>
      </c>
      <c r="R153">
        <f t="shared" si="22"/>
        <v>1</v>
      </c>
      <c r="S153" s="113">
        <f t="shared" si="23"/>
        <v>1</v>
      </c>
    </row>
    <row r="154" spans="3:19">
      <c r="C154" s="31">
        <v>10</v>
      </c>
      <c r="D154" s="36">
        <v>0</v>
      </c>
      <c r="E154" s="37">
        <v>4</v>
      </c>
      <c r="F154" s="36">
        <v>6</v>
      </c>
      <c r="G154" s="97">
        <v>20</v>
      </c>
      <c r="I154" s="31" t="s">
        <v>306</v>
      </c>
      <c r="N154">
        <f t="shared" si="18"/>
        <v>1</v>
      </c>
      <c r="O154">
        <f t="shared" si="19"/>
        <v>0</v>
      </c>
      <c r="P154">
        <f t="shared" si="20"/>
        <v>0</v>
      </c>
      <c r="Q154">
        <f t="shared" si="21"/>
        <v>1</v>
      </c>
      <c r="R154">
        <f t="shared" si="22"/>
        <v>1</v>
      </c>
      <c r="S154" s="113">
        <f t="shared" si="23"/>
        <v>1</v>
      </c>
    </row>
    <row r="155" spans="3:19">
      <c r="C155" s="31">
        <v>0</v>
      </c>
      <c r="D155" s="37">
        <v>3</v>
      </c>
      <c r="E155" s="37">
        <v>10</v>
      </c>
      <c r="F155" s="37">
        <v>6</v>
      </c>
      <c r="G155" s="97">
        <v>19</v>
      </c>
      <c r="I155" s="31" t="s">
        <v>306</v>
      </c>
      <c r="N155">
        <f t="shared" si="18"/>
        <v>0</v>
      </c>
      <c r="O155">
        <f t="shared" si="19"/>
        <v>0</v>
      </c>
      <c r="P155">
        <f t="shared" si="20"/>
        <v>1</v>
      </c>
      <c r="Q155">
        <f t="shared" si="21"/>
        <v>1</v>
      </c>
      <c r="R155">
        <f t="shared" si="22"/>
        <v>1</v>
      </c>
      <c r="S155" s="113">
        <f t="shared" si="23"/>
        <v>1</v>
      </c>
    </row>
    <row r="156" spans="3:19">
      <c r="C156" s="31">
        <v>4.5</v>
      </c>
      <c r="D156" s="36">
        <v>0</v>
      </c>
      <c r="E156" s="37">
        <v>7</v>
      </c>
      <c r="F156" s="36">
        <v>6</v>
      </c>
      <c r="G156" s="97">
        <v>17.5</v>
      </c>
      <c r="I156" s="31" t="s">
        <v>306</v>
      </c>
      <c r="N156">
        <f t="shared" si="18"/>
        <v>0</v>
      </c>
      <c r="O156">
        <f t="shared" si="19"/>
        <v>0</v>
      </c>
      <c r="P156">
        <f t="shared" si="20"/>
        <v>1</v>
      </c>
      <c r="Q156">
        <f t="shared" si="21"/>
        <v>1</v>
      </c>
      <c r="R156">
        <f t="shared" si="22"/>
        <v>1</v>
      </c>
      <c r="S156" s="113">
        <f t="shared" si="23"/>
        <v>1</v>
      </c>
    </row>
    <row r="157" spans="3:19">
      <c r="C157" s="31">
        <v>2</v>
      </c>
      <c r="D157" s="37">
        <v>0</v>
      </c>
      <c r="E157" s="37">
        <v>7</v>
      </c>
      <c r="F157" s="37">
        <v>6</v>
      </c>
      <c r="G157" s="97">
        <v>15</v>
      </c>
      <c r="I157" s="31" t="s">
        <v>306</v>
      </c>
      <c r="N157">
        <f t="shared" si="18"/>
        <v>0</v>
      </c>
      <c r="O157">
        <f t="shared" si="19"/>
        <v>0</v>
      </c>
      <c r="P157">
        <f t="shared" si="20"/>
        <v>1</v>
      </c>
      <c r="Q157">
        <f t="shared" si="21"/>
        <v>1</v>
      </c>
      <c r="R157">
        <f t="shared" si="22"/>
        <v>1</v>
      </c>
      <c r="S157" s="113">
        <f t="shared" si="23"/>
        <v>1</v>
      </c>
    </row>
    <row r="158" spans="3:19">
      <c r="C158" s="31">
        <v>2</v>
      </c>
      <c r="D158" s="36">
        <v>2</v>
      </c>
      <c r="E158" s="37">
        <v>10</v>
      </c>
      <c r="F158" s="36">
        <v>2</v>
      </c>
      <c r="G158" s="97">
        <v>16</v>
      </c>
      <c r="I158" s="31" t="s">
        <v>312</v>
      </c>
      <c r="N158">
        <f t="shared" si="18"/>
        <v>0</v>
      </c>
      <c r="O158">
        <f t="shared" si="19"/>
        <v>0</v>
      </c>
      <c r="P158">
        <f t="shared" si="20"/>
        <v>1</v>
      </c>
      <c r="Q158">
        <f t="shared" si="21"/>
        <v>0</v>
      </c>
      <c r="R158">
        <f t="shared" si="22"/>
        <v>1</v>
      </c>
      <c r="S158" s="113">
        <f t="shared" si="23"/>
        <v>0</v>
      </c>
    </row>
    <row r="159" spans="3:19">
      <c r="C159" s="31">
        <v>4</v>
      </c>
      <c r="D159" s="37">
        <v>0</v>
      </c>
      <c r="E159" s="37">
        <v>10</v>
      </c>
      <c r="F159" s="37">
        <v>2</v>
      </c>
      <c r="G159" s="97">
        <v>16</v>
      </c>
      <c r="I159" s="31" t="s">
        <v>312</v>
      </c>
      <c r="N159">
        <f t="shared" si="18"/>
        <v>0</v>
      </c>
      <c r="O159">
        <f t="shared" si="19"/>
        <v>0</v>
      </c>
      <c r="P159">
        <f t="shared" si="20"/>
        <v>1</v>
      </c>
      <c r="Q159">
        <f t="shared" si="21"/>
        <v>0</v>
      </c>
      <c r="R159">
        <f t="shared" si="22"/>
        <v>1</v>
      </c>
      <c r="S159" s="113">
        <f t="shared" si="23"/>
        <v>0</v>
      </c>
    </row>
    <row r="160" spans="3:19">
      <c r="C160" s="31">
        <v>5</v>
      </c>
      <c r="D160" s="36">
        <v>3</v>
      </c>
      <c r="E160" s="37">
        <v>4</v>
      </c>
      <c r="F160" s="36">
        <v>2</v>
      </c>
      <c r="G160" s="97">
        <v>14</v>
      </c>
      <c r="I160" s="31" t="s">
        <v>312</v>
      </c>
      <c r="N160">
        <f t="shared" si="18"/>
        <v>1</v>
      </c>
      <c r="O160">
        <f t="shared" si="19"/>
        <v>0</v>
      </c>
      <c r="P160">
        <f t="shared" si="20"/>
        <v>0</v>
      </c>
      <c r="Q160">
        <f t="shared" si="21"/>
        <v>0</v>
      </c>
      <c r="R160">
        <f t="shared" si="22"/>
        <v>1</v>
      </c>
      <c r="S160" s="113">
        <f t="shared" si="23"/>
        <v>0</v>
      </c>
    </row>
    <row r="161" spans="1:19">
      <c r="C161" s="31">
        <v>2</v>
      </c>
      <c r="D161" s="37">
        <v>0</v>
      </c>
      <c r="E161" s="37">
        <v>5</v>
      </c>
      <c r="F161" s="37">
        <v>6</v>
      </c>
      <c r="G161" s="115">
        <v>13</v>
      </c>
      <c r="I161" s="31" t="s">
        <v>312</v>
      </c>
      <c r="N161">
        <f t="shared" si="18"/>
        <v>0</v>
      </c>
      <c r="O161">
        <f t="shared" si="19"/>
        <v>0</v>
      </c>
      <c r="P161">
        <f t="shared" si="20"/>
        <v>1</v>
      </c>
      <c r="Q161">
        <f t="shared" si="21"/>
        <v>1</v>
      </c>
      <c r="R161">
        <f t="shared" si="22"/>
        <v>0</v>
      </c>
      <c r="S161" s="113">
        <f t="shared" si="23"/>
        <v>0</v>
      </c>
    </row>
    <row r="162" spans="1:19">
      <c r="C162" s="31">
        <v>1</v>
      </c>
      <c r="D162" s="36">
        <v>1</v>
      </c>
      <c r="E162" s="37">
        <v>5</v>
      </c>
      <c r="F162" s="36">
        <v>3</v>
      </c>
      <c r="G162" s="115">
        <v>10</v>
      </c>
      <c r="I162" s="31" t="s">
        <v>312</v>
      </c>
      <c r="N162">
        <f t="shared" si="18"/>
        <v>0</v>
      </c>
      <c r="O162">
        <f t="shared" si="19"/>
        <v>0</v>
      </c>
      <c r="P162">
        <f t="shared" si="20"/>
        <v>1</v>
      </c>
      <c r="Q162">
        <f t="shared" si="21"/>
        <v>0</v>
      </c>
      <c r="R162">
        <f t="shared" si="22"/>
        <v>0</v>
      </c>
      <c r="S162" s="113">
        <f t="shared" si="23"/>
        <v>0</v>
      </c>
    </row>
    <row r="163" spans="1:19">
      <c r="C163" s="31">
        <v>0</v>
      </c>
      <c r="D163" s="37">
        <v>0</v>
      </c>
      <c r="E163" s="37">
        <v>6</v>
      </c>
      <c r="F163" s="37">
        <v>0</v>
      </c>
      <c r="G163" s="97">
        <v>6</v>
      </c>
      <c r="I163" s="31" t="s">
        <v>312</v>
      </c>
      <c r="N163">
        <f t="shared" si="18"/>
        <v>0</v>
      </c>
      <c r="O163">
        <f t="shared" si="19"/>
        <v>0</v>
      </c>
      <c r="P163">
        <f t="shared" si="20"/>
        <v>1</v>
      </c>
      <c r="Q163">
        <f t="shared" si="21"/>
        <v>0</v>
      </c>
      <c r="R163">
        <f t="shared" si="22"/>
        <v>0</v>
      </c>
      <c r="S163" s="113">
        <f t="shared" si="23"/>
        <v>0</v>
      </c>
    </row>
    <row r="164" spans="1:19">
      <c r="C164" s="31">
        <v>0</v>
      </c>
      <c r="D164" s="36">
        <v>0</v>
      </c>
      <c r="E164" s="37">
        <v>3</v>
      </c>
      <c r="F164" s="36">
        <v>0</v>
      </c>
      <c r="G164" s="97">
        <v>3</v>
      </c>
      <c r="I164" s="31" t="s">
        <v>312</v>
      </c>
      <c r="N164">
        <f t="shared" si="18"/>
        <v>0</v>
      </c>
      <c r="O164">
        <f t="shared" si="19"/>
        <v>0</v>
      </c>
      <c r="P164">
        <f t="shared" si="20"/>
        <v>0</v>
      </c>
      <c r="Q164">
        <f t="shared" si="21"/>
        <v>0</v>
      </c>
      <c r="R164">
        <f t="shared" si="22"/>
        <v>0</v>
      </c>
      <c r="S164" s="113">
        <f t="shared" si="23"/>
        <v>0</v>
      </c>
    </row>
    <row r="165" spans="1:19">
      <c r="C165" s="31">
        <v>0</v>
      </c>
      <c r="D165" s="37">
        <v>0</v>
      </c>
      <c r="E165" s="37">
        <v>1</v>
      </c>
      <c r="F165" s="37">
        <v>0</v>
      </c>
      <c r="G165" s="97">
        <v>1</v>
      </c>
      <c r="I165" s="31" t="s">
        <v>312</v>
      </c>
      <c r="N165">
        <f t="shared" si="18"/>
        <v>0</v>
      </c>
      <c r="O165">
        <f t="shared" si="19"/>
        <v>0</v>
      </c>
      <c r="P165">
        <f t="shared" si="20"/>
        <v>0</v>
      </c>
      <c r="Q165">
        <f t="shared" si="21"/>
        <v>0</v>
      </c>
      <c r="R165">
        <f t="shared" si="22"/>
        <v>0</v>
      </c>
      <c r="S165" s="113">
        <f t="shared" si="23"/>
        <v>0</v>
      </c>
    </row>
    <row r="166" spans="1:19">
      <c r="A166" s="183" t="s">
        <v>633</v>
      </c>
      <c r="C166" s="265">
        <v>5</v>
      </c>
      <c r="D166" s="265">
        <v>6</v>
      </c>
      <c r="E166" s="265">
        <v>10</v>
      </c>
      <c r="F166" s="265">
        <v>9</v>
      </c>
      <c r="G166" s="265">
        <v>30</v>
      </c>
      <c r="N166" s="265">
        <f t="shared" ref="N166:N179" si="24">IF(C166&gt;=5,1,0)</f>
        <v>1</v>
      </c>
      <c r="O166" s="265">
        <f t="shared" ref="O166:O179" si="25">IF(D166&gt;=5,1,0)</f>
        <v>1</v>
      </c>
      <c r="P166" s="265">
        <f t="shared" ref="P166:P179" si="26">IF(E166&gt;=5,1,0)</f>
        <v>1</v>
      </c>
      <c r="Q166" s="265">
        <f t="shared" ref="Q166:Q179" si="27">IF(F166&gt;=5,1,0)</f>
        <v>1</v>
      </c>
      <c r="R166" s="265">
        <f t="shared" ref="R166:R179" si="28">IF(G166&gt;=14,1,0)</f>
        <v>1</v>
      </c>
      <c r="S166" s="113">
        <f t="shared" ref="S166:S179" si="29">IF((N166+O166+P166+Q166+R166)&gt;=3,1,0)</f>
        <v>1</v>
      </c>
    </row>
    <row r="167" spans="1:19">
      <c r="C167" s="265">
        <v>10</v>
      </c>
      <c r="D167" s="265">
        <v>7</v>
      </c>
      <c r="E167" s="265">
        <v>6</v>
      </c>
      <c r="F167" s="265">
        <v>6</v>
      </c>
      <c r="G167" s="265">
        <v>29</v>
      </c>
      <c r="N167" s="265">
        <f t="shared" si="24"/>
        <v>1</v>
      </c>
      <c r="O167" s="265">
        <f t="shared" si="25"/>
        <v>1</v>
      </c>
      <c r="P167" s="265">
        <f t="shared" si="26"/>
        <v>1</v>
      </c>
      <c r="Q167" s="265">
        <f t="shared" si="27"/>
        <v>1</v>
      </c>
      <c r="R167" s="265">
        <f t="shared" si="28"/>
        <v>1</v>
      </c>
      <c r="S167" s="113">
        <f t="shared" si="29"/>
        <v>1</v>
      </c>
    </row>
    <row r="168" spans="1:19">
      <c r="C168" s="265">
        <v>3</v>
      </c>
      <c r="D168" s="265">
        <v>2</v>
      </c>
      <c r="E168" s="265">
        <v>10</v>
      </c>
      <c r="F168" s="265">
        <v>8.5</v>
      </c>
      <c r="G168" s="265">
        <v>23.5</v>
      </c>
      <c r="N168" s="265">
        <f t="shared" si="24"/>
        <v>0</v>
      </c>
      <c r="O168" s="265">
        <f t="shared" si="25"/>
        <v>0</v>
      </c>
      <c r="P168" s="265">
        <f t="shared" si="26"/>
        <v>1</v>
      </c>
      <c r="Q168" s="265">
        <f t="shared" si="27"/>
        <v>1</v>
      </c>
      <c r="R168" s="265">
        <f t="shared" si="28"/>
        <v>1</v>
      </c>
      <c r="S168" s="113">
        <f t="shared" si="29"/>
        <v>1</v>
      </c>
    </row>
    <row r="169" spans="1:19">
      <c r="C169" s="265">
        <v>2</v>
      </c>
      <c r="D169" s="265">
        <v>1</v>
      </c>
      <c r="E169" s="265">
        <v>8.5</v>
      </c>
      <c r="F169" s="265">
        <v>9</v>
      </c>
      <c r="G169" s="265">
        <v>20.5</v>
      </c>
      <c r="N169" s="265">
        <f t="shared" si="24"/>
        <v>0</v>
      </c>
      <c r="O169" s="265">
        <f t="shared" si="25"/>
        <v>0</v>
      </c>
      <c r="P169" s="265">
        <f t="shared" si="26"/>
        <v>1</v>
      </c>
      <c r="Q169" s="265">
        <f t="shared" si="27"/>
        <v>1</v>
      </c>
      <c r="R169" s="265">
        <f t="shared" si="28"/>
        <v>1</v>
      </c>
      <c r="S169" s="113">
        <f t="shared" si="29"/>
        <v>1</v>
      </c>
    </row>
    <row r="170" spans="1:19">
      <c r="C170" s="265">
        <v>3</v>
      </c>
      <c r="D170" s="265">
        <v>0</v>
      </c>
      <c r="E170" s="265">
        <v>10</v>
      </c>
      <c r="F170" s="265">
        <v>6</v>
      </c>
      <c r="G170" s="265">
        <v>19</v>
      </c>
      <c r="N170" s="265">
        <f t="shared" si="24"/>
        <v>0</v>
      </c>
      <c r="O170" s="265">
        <f t="shared" si="25"/>
        <v>0</v>
      </c>
      <c r="P170" s="265">
        <f t="shared" si="26"/>
        <v>1</v>
      </c>
      <c r="Q170" s="265">
        <f t="shared" si="27"/>
        <v>1</v>
      </c>
      <c r="R170" s="265">
        <f t="shared" si="28"/>
        <v>1</v>
      </c>
      <c r="S170" s="113">
        <f t="shared" si="29"/>
        <v>1</v>
      </c>
    </row>
    <row r="171" spans="1:19">
      <c r="C171" s="265">
        <v>4</v>
      </c>
      <c r="D171" s="265">
        <v>0</v>
      </c>
      <c r="E171" s="265">
        <v>8</v>
      </c>
      <c r="F171" s="265">
        <v>6.5</v>
      </c>
      <c r="G171" s="265">
        <v>18.5</v>
      </c>
      <c r="N171" s="265">
        <f t="shared" si="24"/>
        <v>0</v>
      </c>
      <c r="O171" s="265">
        <f t="shared" si="25"/>
        <v>0</v>
      </c>
      <c r="P171" s="265">
        <f t="shared" si="26"/>
        <v>1</v>
      </c>
      <c r="Q171" s="265">
        <f t="shared" si="27"/>
        <v>1</v>
      </c>
      <c r="R171" s="265">
        <f t="shared" si="28"/>
        <v>1</v>
      </c>
      <c r="S171" s="113">
        <f t="shared" si="29"/>
        <v>1</v>
      </c>
    </row>
    <row r="172" spans="1:19">
      <c r="C172" s="265">
        <v>5</v>
      </c>
      <c r="D172" s="265">
        <v>2</v>
      </c>
      <c r="E172" s="265">
        <v>5</v>
      </c>
      <c r="F172" s="265">
        <v>6</v>
      </c>
      <c r="G172" s="265">
        <v>18</v>
      </c>
      <c r="N172" s="265">
        <f t="shared" si="24"/>
        <v>1</v>
      </c>
      <c r="O172" s="265">
        <f t="shared" si="25"/>
        <v>0</v>
      </c>
      <c r="P172" s="265">
        <f t="shared" si="26"/>
        <v>1</v>
      </c>
      <c r="Q172" s="265">
        <f t="shared" si="27"/>
        <v>1</v>
      </c>
      <c r="R172" s="265">
        <f t="shared" si="28"/>
        <v>1</v>
      </c>
      <c r="S172" s="113">
        <f t="shared" si="29"/>
        <v>1</v>
      </c>
    </row>
    <row r="173" spans="1:19">
      <c r="C173" s="265">
        <v>0</v>
      </c>
      <c r="D173" s="265">
        <v>2</v>
      </c>
      <c r="E173" s="265">
        <v>9</v>
      </c>
      <c r="F173" s="265">
        <v>6</v>
      </c>
      <c r="G173" s="265">
        <v>17</v>
      </c>
      <c r="N173" s="265">
        <f t="shared" si="24"/>
        <v>0</v>
      </c>
      <c r="O173" s="265">
        <f t="shared" si="25"/>
        <v>0</v>
      </c>
      <c r="P173" s="265">
        <f t="shared" si="26"/>
        <v>1</v>
      </c>
      <c r="Q173" s="265">
        <f t="shared" si="27"/>
        <v>1</v>
      </c>
      <c r="R173" s="265">
        <f t="shared" si="28"/>
        <v>1</v>
      </c>
      <c r="S173" s="113">
        <f t="shared" si="29"/>
        <v>1</v>
      </c>
    </row>
    <row r="174" spans="1:19">
      <c r="C174" s="265">
        <v>5</v>
      </c>
      <c r="D174" s="265">
        <v>0</v>
      </c>
      <c r="E174" s="265">
        <v>7.5</v>
      </c>
      <c r="F174" s="265">
        <v>0</v>
      </c>
      <c r="G174" s="265">
        <v>12.5</v>
      </c>
      <c r="N174" s="265">
        <f t="shared" si="24"/>
        <v>1</v>
      </c>
      <c r="O174" s="265">
        <f t="shared" si="25"/>
        <v>0</v>
      </c>
      <c r="P174" s="265">
        <f t="shared" si="26"/>
        <v>1</v>
      </c>
      <c r="Q174" s="265">
        <f t="shared" si="27"/>
        <v>0</v>
      </c>
      <c r="R174" s="265">
        <f t="shared" si="28"/>
        <v>0</v>
      </c>
      <c r="S174" s="113">
        <f t="shared" si="29"/>
        <v>0</v>
      </c>
    </row>
    <row r="175" spans="1:19">
      <c r="C175" s="265">
        <v>0</v>
      </c>
      <c r="D175" s="265">
        <v>0</v>
      </c>
      <c r="E175" s="265">
        <v>10</v>
      </c>
      <c r="F175" s="265">
        <v>2</v>
      </c>
      <c r="G175" s="265">
        <v>12</v>
      </c>
      <c r="N175" s="265">
        <f t="shared" si="24"/>
        <v>0</v>
      </c>
      <c r="O175" s="265">
        <f t="shared" si="25"/>
        <v>0</v>
      </c>
      <c r="P175" s="265">
        <f t="shared" si="26"/>
        <v>1</v>
      </c>
      <c r="Q175" s="265">
        <f t="shared" si="27"/>
        <v>0</v>
      </c>
      <c r="R175" s="265">
        <f t="shared" si="28"/>
        <v>0</v>
      </c>
      <c r="S175" s="113">
        <f t="shared" si="29"/>
        <v>0</v>
      </c>
    </row>
    <row r="176" spans="1:19">
      <c r="C176" s="265">
        <v>3</v>
      </c>
      <c r="D176" s="265">
        <v>2</v>
      </c>
      <c r="E176" s="265">
        <v>6</v>
      </c>
      <c r="F176" s="265">
        <v>0</v>
      </c>
      <c r="G176" s="265">
        <v>11</v>
      </c>
      <c r="N176" s="265">
        <f t="shared" si="24"/>
        <v>0</v>
      </c>
      <c r="O176" s="265">
        <f t="shared" si="25"/>
        <v>0</v>
      </c>
      <c r="P176" s="265">
        <f t="shared" si="26"/>
        <v>1</v>
      </c>
      <c r="Q176" s="265">
        <f t="shared" si="27"/>
        <v>0</v>
      </c>
      <c r="R176" s="265">
        <f t="shared" si="28"/>
        <v>0</v>
      </c>
      <c r="S176" s="113">
        <f t="shared" si="29"/>
        <v>0</v>
      </c>
    </row>
    <row r="177" spans="3:19">
      <c r="C177" s="265">
        <v>8</v>
      </c>
      <c r="D177" s="265">
        <v>0</v>
      </c>
      <c r="E177" s="265">
        <v>0</v>
      </c>
      <c r="F177" s="265">
        <v>2</v>
      </c>
      <c r="G177" s="265">
        <v>10</v>
      </c>
      <c r="N177" s="265">
        <f t="shared" si="24"/>
        <v>1</v>
      </c>
      <c r="O177" s="265">
        <f t="shared" si="25"/>
        <v>0</v>
      </c>
      <c r="P177" s="265">
        <f t="shared" si="26"/>
        <v>0</v>
      </c>
      <c r="Q177" s="265">
        <f t="shared" si="27"/>
        <v>0</v>
      </c>
      <c r="R177" s="265">
        <f t="shared" si="28"/>
        <v>0</v>
      </c>
      <c r="S177" s="113">
        <f t="shared" si="29"/>
        <v>0</v>
      </c>
    </row>
    <row r="178" spans="3:19">
      <c r="C178" s="265">
        <v>0</v>
      </c>
      <c r="D178" s="265">
        <v>0</v>
      </c>
      <c r="E178" s="265">
        <v>5.5</v>
      </c>
      <c r="F178" s="265">
        <v>2</v>
      </c>
      <c r="G178" s="265">
        <v>7.5</v>
      </c>
      <c r="N178" s="265">
        <f t="shared" si="24"/>
        <v>0</v>
      </c>
      <c r="O178" s="265">
        <f t="shared" si="25"/>
        <v>0</v>
      </c>
      <c r="P178" s="265">
        <f t="shared" si="26"/>
        <v>1</v>
      </c>
      <c r="Q178" s="265">
        <f t="shared" si="27"/>
        <v>0</v>
      </c>
      <c r="R178" s="265">
        <f t="shared" si="28"/>
        <v>0</v>
      </c>
      <c r="S178" s="113">
        <f t="shared" si="29"/>
        <v>0</v>
      </c>
    </row>
    <row r="179" spans="3:19">
      <c r="C179" s="265">
        <v>1</v>
      </c>
      <c r="D179" s="265">
        <v>0</v>
      </c>
      <c r="E179" s="265">
        <v>5.5</v>
      </c>
      <c r="F179" s="265">
        <v>0</v>
      </c>
      <c r="G179" s="265">
        <v>6.5</v>
      </c>
      <c r="N179" s="265">
        <f t="shared" si="24"/>
        <v>0</v>
      </c>
      <c r="O179" s="265">
        <f t="shared" si="25"/>
        <v>0</v>
      </c>
      <c r="P179" s="265">
        <f t="shared" si="26"/>
        <v>1</v>
      </c>
      <c r="Q179" s="265">
        <f t="shared" si="27"/>
        <v>0</v>
      </c>
      <c r="R179" s="265">
        <f t="shared" si="28"/>
        <v>0</v>
      </c>
      <c r="S179" s="113">
        <f t="shared" si="29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1E50-E99E-4928-8DEB-310B367F9E0F}">
  <dimension ref="A1:Z206"/>
  <sheetViews>
    <sheetView topLeftCell="A12" workbookViewId="0">
      <selection activeCell="T26" sqref="T26:U27"/>
    </sheetView>
  </sheetViews>
  <sheetFormatPr defaultRowHeight="15"/>
  <cols>
    <col min="1" max="1" width="9.85546875" style="31" bestFit="1" customWidth="1"/>
    <col min="2" max="2" width="12.28515625" style="31" bestFit="1" customWidth="1"/>
    <col min="3" max="6" width="4" style="31" bestFit="1" customWidth="1"/>
    <col min="7" max="7" width="5" style="31" bestFit="1" customWidth="1"/>
    <col min="8" max="8" width="7.5703125" style="31" bestFit="1" customWidth="1"/>
    <col min="9" max="9" width="8.28515625" style="31" bestFit="1" customWidth="1"/>
    <col min="10" max="16384" width="9.140625" style="31"/>
  </cols>
  <sheetData>
    <row r="1" spans="1:26">
      <c r="A1" s="31" t="s">
        <v>83</v>
      </c>
    </row>
    <row r="2" spans="1:26">
      <c r="A2" s="31" t="s">
        <v>38</v>
      </c>
    </row>
    <row r="3" spans="1:26" ht="15.75" thickBot="1">
      <c r="B3" s="31" t="s">
        <v>39</v>
      </c>
      <c r="C3" s="31" t="s">
        <v>40</v>
      </c>
      <c r="D3" s="31" t="s">
        <v>41</v>
      </c>
      <c r="E3" s="31" t="s">
        <v>42</v>
      </c>
      <c r="F3" s="31" t="s">
        <v>43</v>
      </c>
      <c r="G3" s="31" t="s">
        <v>44</v>
      </c>
      <c r="H3" s="31" t="s">
        <v>45</v>
      </c>
      <c r="I3" s="31" t="s">
        <v>46</v>
      </c>
      <c r="U3" s="31" t="s">
        <v>998</v>
      </c>
      <c r="W3" s="31" t="s">
        <v>40</v>
      </c>
      <c r="X3" s="31" t="s">
        <v>41</v>
      </c>
      <c r="Y3" s="31" t="s">
        <v>42</v>
      </c>
      <c r="Z3" s="31" t="s">
        <v>43</v>
      </c>
    </row>
    <row r="4" spans="1:26" ht="30.75" thickBot="1">
      <c r="B4" s="22" t="s">
        <v>84</v>
      </c>
      <c r="C4" s="22">
        <v>9</v>
      </c>
      <c r="D4" s="22">
        <v>5</v>
      </c>
      <c r="E4" s="22">
        <v>8.5</v>
      </c>
      <c r="F4" s="22">
        <v>9.5</v>
      </c>
      <c r="G4" s="22">
        <v>32</v>
      </c>
      <c r="H4" s="22">
        <v>184.51</v>
      </c>
      <c r="I4" s="22" t="s">
        <v>1</v>
      </c>
      <c r="N4">
        <f t="shared" ref="N4:Q4" si="0">IF(C4&gt;=5,1,0)</f>
        <v>1</v>
      </c>
      <c r="O4">
        <f t="shared" si="0"/>
        <v>1</v>
      </c>
      <c r="P4">
        <f t="shared" si="0"/>
        <v>1</v>
      </c>
      <c r="Q4">
        <f t="shared" si="0"/>
        <v>1</v>
      </c>
      <c r="R4">
        <f t="shared" ref="R4" si="1">IF(G4&gt;=14,1,0)</f>
        <v>1</v>
      </c>
      <c r="S4" s="113">
        <f t="shared" ref="S4" si="2">IF((N4+O4+P4+Q4+R4)&gt;=3,1,0)</f>
        <v>1</v>
      </c>
      <c r="U4" s="31" t="s">
        <v>996</v>
      </c>
      <c r="W4" s="31">
        <f>AVERAGE(C4:C206)/10</f>
        <v>0.30492610837438427</v>
      </c>
      <c r="X4" s="31">
        <f t="shared" ref="X4:Z4" si="3">AVERAGE(D4:D206)/10</f>
        <v>0.20270935960591135</v>
      </c>
      <c r="Y4" s="31">
        <f t="shared" si="3"/>
        <v>0.43694581280788175</v>
      </c>
      <c r="Z4" s="31">
        <f t="shared" si="3"/>
        <v>0.36527093596059113</v>
      </c>
    </row>
    <row r="5" spans="1:26" ht="30.75" thickBot="1">
      <c r="B5" s="25" t="s">
        <v>85</v>
      </c>
      <c r="C5" s="25">
        <v>6</v>
      </c>
      <c r="D5" s="25">
        <v>10</v>
      </c>
      <c r="E5" s="25">
        <v>7</v>
      </c>
      <c r="F5" s="25">
        <v>6.5</v>
      </c>
      <c r="G5" s="25">
        <v>29.5</v>
      </c>
      <c r="H5" s="25">
        <v>184.28</v>
      </c>
      <c r="I5" s="25" t="s">
        <v>1</v>
      </c>
      <c r="N5">
        <f t="shared" ref="N5:N65" si="4">IF(C5&gt;=5,1,0)</f>
        <v>1</v>
      </c>
      <c r="O5">
        <f t="shared" ref="O5:O65" si="5">IF(D5&gt;=5,1,0)</f>
        <v>1</v>
      </c>
      <c r="P5">
        <f t="shared" ref="P5:P65" si="6">IF(E5&gt;=5,1,0)</f>
        <v>1</v>
      </c>
      <c r="Q5">
        <f t="shared" ref="Q5:Q65" si="7">IF(F5&gt;=5,1,0)</f>
        <v>1</v>
      </c>
      <c r="R5">
        <f t="shared" ref="R5:R65" si="8">IF(G5&gt;=14,1,0)</f>
        <v>1</v>
      </c>
      <c r="S5" s="113">
        <f t="shared" ref="S5:S65" si="9">IF((N5+O5+P5+Q5+R5)&gt;=3,1,0)</f>
        <v>1</v>
      </c>
      <c r="U5" s="31" t="s">
        <v>997</v>
      </c>
      <c r="W5" s="31">
        <f>AVERAGE(N4:N206)</f>
        <v>0.32019704433497537</v>
      </c>
      <c r="X5" s="31">
        <f t="shared" ref="X5:Z5" si="10">AVERAGE(O4:O206)</f>
        <v>9.8522167487684734E-2</v>
      </c>
      <c r="Y5" s="31">
        <f t="shared" si="10"/>
        <v>0.49261083743842365</v>
      </c>
      <c r="Z5" s="31">
        <f t="shared" si="10"/>
        <v>0.29556650246305421</v>
      </c>
    </row>
    <row r="6" spans="1:26" ht="30.75" thickBot="1">
      <c r="B6" s="22" t="s">
        <v>86</v>
      </c>
      <c r="C6" s="22">
        <v>6</v>
      </c>
      <c r="D6" s="22">
        <v>1</v>
      </c>
      <c r="E6" s="22">
        <v>9.5</v>
      </c>
      <c r="F6" s="22">
        <v>10</v>
      </c>
      <c r="G6" s="22">
        <v>26.5</v>
      </c>
      <c r="H6" s="22">
        <v>141.16</v>
      </c>
      <c r="I6" s="22" t="s">
        <v>1</v>
      </c>
      <c r="N6">
        <f t="shared" si="4"/>
        <v>1</v>
      </c>
      <c r="O6">
        <f t="shared" si="5"/>
        <v>0</v>
      </c>
      <c r="P6">
        <f t="shared" si="6"/>
        <v>1</v>
      </c>
      <c r="Q6">
        <f t="shared" si="7"/>
        <v>1</v>
      </c>
      <c r="R6">
        <f t="shared" si="8"/>
        <v>1</v>
      </c>
      <c r="S6" s="113">
        <f t="shared" si="9"/>
        <v>1</v>
      </c>
    </row>
    <row r="7" spans="1:26" ht="30.75" thickBot="1">
      <c r="B7" s="25" t="s">
        <v>87</v>
      </c>
      <c r="C7" s="25">
        <v>5</v>
      </c>
      <c r="D7" s="25">
        <v>4</v>
      </c>
      <c r="E7" s="25">
        <v>8</v>
      </c>
      <c r="F7" s="25">
        <v>8</v>
      </c>
      <c r="G7" s="25">
        <v>25</v>
      </c>
      <c r="H7" s="25">
        <v>141.94999999999999</v>
      </c>
      <c r="I7" s="25" t="s">
        <v>1</v>
      </c>
      <c r="N7">
        <f t="shared" si="4"/>
        <v>1</v>
      </c>
      <c r="O7">
        <f t="shared" si="5"/>
        <v>0</v>
      </c>
      <c r="P7">
        <f t="shared" si="6"/>
        <v>1</v>
      </c>
      <c r="Q7">
        <f t="shared" si="7"/>
        <v>1</v>
      </c>
      <c r="R7">
        <f t="shared" si="8"/>
        <v>1</v>
      </c>
      <c r="S7" s="113">
        <f t="shared" si="9"/>
        <v>1</v>
      </c>
      <c r="U7" s="286" t="s">
        <v>40</v>
      </c>
      <c r="V7" s="31" t="s">
        <v>1080</v>
      </c>
      <c r="W7" s="31" t="s">
        <v>1081</v>
      </c>
    </row>
    <row r="8" spans="1:26" ht="30.75" thickBot="1">
      <c r="B8" s="22" t="s">
        <v>88</v>
      </c>
      <c r="C8" s="22">
        <v>6</v>
      </c>
      <c r="D8" s="22">
        <v>2</v>
      </c>
      <c r="E8" s="22">
        <v>7.5</v>
      </c>
      <c r="F8" s="22">
        <v>8.5</v>
      </c>
      <c r="G8" s="22">
        <v>24</v>
      </c>
      <c r="H8" s="22">
        <v>131.76</v>
      </c>
      <c r="I8" s="22" t="s">
        <v>1</v>
      </c>
      <c r="N8">
        <f t="shared" si="4"/>
        <v>1</v>
      </c>
      <c r="O8">
        <f t="shared" si="5"/>
        <v>0</v>
      </c>
      <c r="P8">
        <f t="shared" si="6"/>
        <v>1</v>
      </c>
      <c r="Q8">
        <f t="shared" si="7"/>
        <v>1</v>
      </c>
      <c r="R8">
        <f t="shared" si="8"/>
        <v>1</v>
      </c>
      <c r="S8" s="113">
        <f t="shared" si="9"/>
        <v>1</v>
      </c>
      <c r="U8" s="31" t="s">
        <v>1078</v>
      </c>
      <c r="V8" s="31">
        <f>COUNTIFS(N4:N206,"=1",S4:S206,"=1")</f>
        <v>55</v>
      </c>
      <c r="W8" s="31">
        <f>COUNTIFS(N4:N206,"=0",S4:S206,"=1")</f>
        <v>11</v>
      </c>
      <c r="Y8" s="31">
        <f>COS(RADIANS(180*(SQRT(W8*V9)/(SQRT(W8*V9)+SQRT(V8*W9)))))</f>
        <v>0.93927512010717573</v>
      </c>
    </row>
    <row r="9" spans="1:26" ht="30.75" thickBot="1">
      <c r="B9" s="25" t="s">
        <v>89</v>
      </c>
      <c r="C9" s="25">
        <v>4</v>
      </c>
      <c r="D9" s="25">
        <v>2</v>
      </c>
      <c r="E9" s="25">
        <v>8</v>
      </c>
      <c r="F9" s="25">
        <v>9</v>
      </c>
      <c r="G9" s="25">
        <v>23</v>
      </c>
      <c r="H9" s="25">
        <v>124.02</v>
      </c>
      <c r="I9" s="25" t="s">
        <v>1</v>
      </c>
      <c r="N9">
        <f t="shared" si="4"/>
        <v>0</v>
      </c>
      <c r="O9">
        <f t="shared" si="5"/>
        <v>0</v>
      </c>
      <c r="P9">
        <f t="shared" si="6"/>
        <v>1</v>
      </c>
      <c r="Q9">
        <f t="shared" si="7"/>
        <v>1</v>
      </c>
      <c r="R9">
        <f t="shared" si="8"/>
        <v>1</v>
      </c>
      <c r="S9" s="113">
        <f t="shared" si="9"/>
        <v>1</v>
      </c>
      <c r="U9" s="31" t="s">
        <v>1079</v>
      </c>
      <c r="V9" s="31">
        <f>COUNTIFS(N4:N206,"=1",S4:S206,"=0")</f>
        <v>10</v>
      </c>
      <c r="W9" s="31">
        <f>COUNTIFS(N4:N206,"=0",S4:S206,"=0")</f>
        <v>127</v>
      </c>
    </row>
    <row r="10" spans="1:26" ht="30.75" thickBot="1">
      <c r="B10" s="22" t="s">
        <v>90</v>
      </c>
      <c r="C10" s="22">
        <v>4</v>
      </c>
      <c r="D10" s="22">
        <v>2</v>
      </c>
      <c r="E10" s="22">
        <v>8.5</v>
      </c>
      <c r="F10" s="22">
        <v>8</v>
      </c>
      <c r="G10" s="22">
        <v>22.5</v>
      </c>
      <c r="H10" s="22">
        <v>122.34</v>
      </c>
      <c r="I10" s="22" t="s">
        <v>1</v>
      </c>
      <c r="N10">
        <f t="shared" si="4"/>
        <v>0</v>
      </c>
      <c r="O10">
        <f t="shared" si="5"/>
        <v>0</v>
      </c>
      <c r="P10">
        <f t="shared" si="6"/>
        <v>1</v>
      </c>
      <c r="Q10">
        <f t="shared" si="7"/>
        <v>1</v>
      </c>
      <c r="R10">
        <f t="shared" si="8"/>
        <v>1</v>
      </c>
      <c r="S10" s="113">
        <f t="shared" si="9"/>
        <v>1</v>
      </c>
    </row>
    <row r="11" spans="1:26" ht="30.75" thickBot="1">
      <c r="B11" s="25" t="s">
        <v>91</v>
      </c>
      <c r="C11" s="25">
        <v>5</v>
      </c>
      <c r="D11" s="25">
        <v>2</v>
      </c>
      <c r="E11" s="25">
        <v>5.5</v>
      </c>
      <c r="F11" s="25">
        <v>9</v>
      </c>
      <c r="G11" s="25">
        <v>21.5</v>
      </c>
      <c r="H11" s="25">
        <v>116.82</v>
      </c>
      <c r="I11" s="25" t="s">
        <v>1</v>
      </c>
      <c r="N11">
        <f t="shared" si="4"/>
        <v>1</v>
      </c>
      <c r="O11">
        <f t="shared" si="5"/>
        <v>0</v>
      </c>
      <c r="P11">
        <f t="shared" si="6"/>
        <v>1</v>
      </c>
      <c r="Q11">
        <f t="shared" si="7"/>
        <v>1</v>
      </c>
      <c r="R11">
        <f t="shared" si="8"/>
        <v>1</v>
      </c>
      <c r="S11" s="113">
        <f t="shared" si="9"/>
        <v>1</v>
      </c>
      <c r="U11" s="286" t="s">
        <v>41</v>
      </c>
      <c r="V11" s="31" t="s">
        <v>1080</v>
      </c>
      <c r="W11" s="31" t="s">
        <v>1081</v>
      </c>
    </row>
    <row r="12" spans="1:26" ht="30.75" thickBot="1">
      <c r="B12" s="22" t="s">
        <v>92</v>
      </c>
      <c r="C12" s="22">
        <v>6</v>
      </c>
      <c r="D12" s="22">
        <v>1</v>
      </c>
      <c r="E12" s="22">
        <v>5.5</v>
      </c>
      <c r="F12" s="22">
        <v>8</v>
      </c>
      <c r="G12" s="22">
        <v>20.5</v>
      </c>
      <c r="H12" s="22">
        <v>110.75</v>
      </c>
      <c r="I12" s="22" t="s">
        <v>1</v>
      </c>
      <c r="N12">
        <f t="shared" si="4"/>
        <v>1</v>
      </c>
      <c r="O12">
        <f t="shared" si="5"/>
        <v>0</v>
      </c>
      <c r="P12">
        <f t="shared" si="6"/>
        <v>1</v>
      </c>
      <c r="Q12">
        <f t="shared" si="7"/>
        <v>1</v>
      </c>
      <c r="R12">
        <f t="shared" si="8"/>
        <v>1</v>
      </c>
      <c r="S12" s="113">
        <f t="shared" si="9"/>
        <v>1</v>
      </c>
      <c r="U12" s="31" t="s">
        <v>1078</v>
      </c>
      <c r="V12" s="31">
        <f>COUNTIFS(O4:O206,"=1",S4:S206,"=1")</f>
        <v>17</v>
      </c>
      <c r="W12" s="31">
        <f>COUNTIFS(O4:O206,"=0",S4:S206,"=1")</f>
        <v>49</v>
      </c>
      <c r="Y12" s="31">
        <f>COS(RADIANS(180*(SQRT(W12*V13)/(SQRT(W12*V13)+SQRT(V12*W13)))))</f>
        <v>0.8042454829062986</v>
      </c>
    </row>
    <row r="13" spans="1:26" ht="15.75" thickBot="1">
      <c r="B13" s="25" t="s">
        <v>93</v>
      </c>
      <c r="C13" s="25">
        <v>3</v>
      </c>
      <c r="D13" s="25">
        <v>2</v>
      </c>
      <c r="E13" s="25">
        <v>8</v>
      </c>
      <c r="F13" s="25">
        <v>2.5</v>
      </c>
      <c r="G13" s="25">
        <v>15.5</v>
      </c>
      <c r="H13" s="25">
        <v>89.19</v>
      </c>
      <c r="I13" s="25"/>
      <c r="N13">
        <f t="shared" si="4"/>
        <v>0</v>
      </c>
      <c r="O13">
        <f t="shared" si="5"/>
        <v>0</v>
      </c>
      <c r="P13">
        <f t="shared" si="6"/>
        <v>1</v>
      </c>
      <c r="Q13">
        <f t="shared" si="7"/>
        <v>0</v>
      </c>
      <c r="R13">
        <f t="shared" si="8"/>
        <v>1</v>
      </c>
      <c r="S13" s="113">
        <f t="shared" si="9"/>
        <v>0</v>
      </c>
      <c r="U13" s="31" t="s">
        <v>1079</v>
      </c>
      <c r="V13" s="31">
        <f>COUNTIFS(O4:O206,"=1",S4:S206,"=0")</f>
        <v>3</v>
      </c>
      <c r="W13" s="31">
        <f>COUNTIFS(O4:O206,"=0",S4:S206,"=0")</f>
        <v>134</v>
      </c>
    </row>
    <row r="14" spans="1:26" ht="15.75" thickBot="1">
      <c r="B14" s="22" t="s">
        <v>94</v>
      </c>
      <c r="C14" s="22">
        <v>1</v>
      </c>
      <c r="D14" s="22">
        <v>1</v>
      </c>
      <c r="E14" s="22">
        <v>5</v>
      </c>
      <c r="F14" s="22">
        <v>5.5</v>
      </c>
      <c r="G14" s="22">
        <v>12.5</v>
      </c>
      <c r="H14" s="22">
        <v>65.489999999999995</v>
      </c>
      <c r="I14" s="22"/>
      <c r="N14">
        <f t="shared" si="4"/>
        <v>0</v>
      </c>
      <c r="O14">
        <f t="shared" si="5"/>
        <v>0</v>
      </c>
      <c r="P14">
        <f t="shared" si="6"/>
        <v>1</v>
      </c>
      <c r="Q14">
        <f t="shared" si="7"/>
        <v>1</v>
      </c>
      <c r="R14">
        <f t="shared" si="8"/>
        <v>0</v>
      </c>
      <c r="S14" s="113">
        <f t="shared" si="9"/>
        <v>0</v>
      </c>
    </row>
    <row r="15" spans="1:26" ht="45.75" thickBot="1">
      <c r="B15" s="25" t="s">
        <v>95</v>
      </c>
      <c r="C15" s="25">
        <v>0</v>
      </c>
      <c r="D15" s="25">
        <v>0</v>
      </c>
      <c r="E15" s="25">
        <v>5</v>
      </c>
      <c r="F15" s="25">
        <v>7</v>
      </c>
      <c r="G15" s="25">
        <v>12</v>
      </c>
      <c r="H15" s="25">
        <v>57.75</v>
      </c>
      <c r="I15" s="25"/>
      <c r="N15">
        <f t="shared" si="4"/>
        <v>0</v>
      </c>
      <c r="O15">
        <f t="shared" si="5"/>
        <v>0</v>
      </c>
      <c r="P15">
        <f t="shared" si="6"/>
        <v>1</v>
      </c>
      <c r="Q15">
        <f t="shared" si="7"/>
        <v>1</v>
      </c>
      <c r="R15">
        <f t="shared" si="8"/>
        <v>0</v>
      </c>
      <c r="S15" s="113">
        <f t="shared" si="9"/>
        <v>0</v>
      </c>
      <c r="U15" s="286" t="s">
        <v>42</v>
      </c>
      <c r="V15" s="31" t="s">
        <v>1080</v>
      </c>
      <c r="W15" s="31" t="s">
        <v>1081</v>
      </c>
    </row>
    <row r="16" spans="1:26" ht="30.75" thickBot="1">
      <c r="B16" s="22" t="s">
        <v>96</v>
      </c>
      <c r="C16" s="22">
        <v>3</v>
      </c>
      <c r="D16" s="22">
        <v>2</v>
      </c>
      <c r="E16" s="22">
        <v>4.5</v>
      </c>
      <c r="F16" s="22">
        <v>2</v>
      </c>
      <c r="G16" s="22">
        <v>11.5</v>
      </c>
      <c r="H16" s="22">
        <v>68.069999999999993</v>
      </c>
      <c r="I16" s="22"/>
      <c r="N16">
        <f t="shared" si="4"/>
        <v>0</v>
      </c>
      <c r="O16">
        <f t="shared" si="5"/>
        <v>0</v>
      </c>
      <c r="P16">
        <f t="shared" si="6"/>
        <v>0</v>
      </c>
      <c r="Q16">
        <f t="shared" si="7"/>
        <v>0</v>
      </c>
      <c r="R16">
        <f t="shared" si="8"/>
        <v>0</v>
      </c>
      <c r="S16" s="113">
        <f t="shared" si="9"/>
        <v>0</v>
      </c>
      <c r="U16" s="31" t="s">
        <v>1078</v>
      </c>
      <c r="V16" s="31">
        <f>COUNTIFS(P4:P206,"=1",S4:S206,"=1")</f>
        <v>57</v>
      </c>
      <c r="W16" s="31">
        <f>COUNTIFS(P4:P206,"=0",S4:S206,"=1")</f>
        <v>9</v>
      </c>
      <c r="Y16" s="31">
        <f>COS(RADIANS(180*(SQRT(W16*V17)/(SQRT(W16*V17)+SQRT(V16*W17)))))</f>
        <v>0.78662832131876892</v>
      </c>
    </row>
    <row r="17" spans="1:25" ht="30.75" thickBot="1">
      <c r="B17" s="25" t="s">
        <v>97</v>
      </c>
      <c r="C17" s="25">
        <v>4</v>
      </c>
      <c r="D17" s="25">
        <v>0</v>
      </c>
      <c r="E17" s="25">
        <v>5</v>
      </c>
      <c r="F17" s="25">
        <v>2.5</v>
      </c>
      <c r="G17" s="25">
        <v>11.5</v>
      </c>
      <c r="H17" s="25">
        <v>63.28</v>
      </c>
      <c r="I17" s="25"/>
      <c r="N17">
        <f t="shared" si="4"/>
        <v>0</v>
      </c>
      <c r="O17">
        <f t="shared" si="5"/>
        <v>0</v>
      </c>
      <c r="P17">
        <f t="shared" si="6"/>
        <v>1</v>
      </c>
      <c r="Q17">
        <f t="shared" si="7"/>
        <v>0</v>
      </c>
      <c r="R17">
        <f t="shared" si="8"/>
        <v>0</v>
      </c>
      <c r="S17" s="113">
        <f t="shared" si="9"/>
        <v>0</v>
      </c>
      <c r="U17" s="31" t="s">
        <v>1079</v>
      </c>
      <c r="V17" s="31">
        <f>COUNTIFS(P4:P206,"=1",S4:S206,"=0")</f>
        <v>43</v>
      </c>
      <c r="W17" s="31">
        <f>COUNTIFS(P4:P206,"=0",S4:S206,"=0")</f>
        <v>94</v>
      </c>
    </row>
    <row r="18" spans="1:25" ht="15.75" thickBot="1">
      <c r="B18" s="22" t="s">
        <v>98</v>
      </c>
      <c r="C18" s="22">
        <v>3</v>
      </c>
      <c r="D18" s="22">
        <v>1</v>
      </c>
      <c r="E18" s="22">
        <v>0.5</v>
      </c>
      <c r="F18" s="22">
        <v>7</v>
      </c>
      <c r="G18" s="22">
        <v>11.5</v>
      </c>
      <c r="H18" s="22">
        <v>60.36</v>
      </c>
      <c r="I18" s="22"/>
      <c r="N18">
        <f t="shared" si="4"/>
        <v>0</v>
      </c>
      <c r="O18">
        <f t="shared" si="5"/>
        <v>0</v>
      </c>
      <c r="P18">
        <f t="shared" si="6"/>
        <v>0</v>
      </c>
      <c r="Q18">
        <f t="shared" si="7"/>
        <v>1</v>
      </c>
      <c r="R18">
        <f t="shared" si="8"/>
        <v>0</v>
      </c>
      <c r="S18" s="113">
        <f t="shared" si="9"/>
        <v>0</v>
      </c>
    </row>
    <row r="19" spans="1:25" ht="30.75" thickBot="1">
      <c r="B19" s="25" t="s">
        <v>99</v>
      </c>
      <c r="C19" s="25">
        <v>4</v>
      </c>
      <c r="D19" s="25">
        <v>4</v>
      </c>
      <c r="E19" s="25">
        <v>0</v>
      </c>
      <c r="F19" s="25">
        <v>2</v>
      </c>
      <c r="G19" s="25">
        <v>10</v>
      </c>
      <c r="H19" s="25">
        <v>66.05</v>
      </c>
      <c r="I19" s="25"/>
      <c r="N19">
        <f t="shared" si="4"/>
        <v>0</v>
      </c>
      <c r="O19">
        <f t="shared" si="5"/>
        <v>0</v>
      </c>
      <c r="P19">
        <f t="shared" si="6"/>
        <v>0</v>
      </c>
      <c r="Q19">
        <f t="shared" si="7"/>
        <v>0</v>
      </c>
      <c r="R19">
        <f t="shared" si="8"/>
        <v>0</v>
      </c>
      <c r="S19" s="113">
        <f t="shared" si="9"/>
        <v>0</v>
      </c>
      <c r="U19" s="286" t="s">
        <v>43</v>
      </c>
      <c r="V19" s="31" t="s">
        <v>1080</v>
      </c>
      <c r="W19" s="31" t="s">
        <v>1081</v>
      </c>
    </row>
    <row r="20" spans="1:25" ht="30.75" thickBot="1">
      <c r="B20" s="22" t="s">
        <v>100</v>
      </c>
      <c r="C20" s="22">
        <v>5</v>
      </c>
      <c r="D20" s="22">
        <v>0</v>
      </c>
      <c r="E20" s="22">
        <v>0</v>
      </c>
      <c r="F20" s="22">
        <v>4</v>
      </c>
      <c r="G20" s="22">
        <v>9</v>
      </c>
      <c r="H20" s="22">
        <v>49.14</v>
      </c>
      <c r="I20" s="22"/>
      <c r="N20">
        <f t="shared" si="4"/>
        <v>1</v>
      </c>
      <c r="O20">
        <f t="shared" si="5"/>
        <v>0</v>
      </c>
      <c r="P20">
        <f t="shared" si="6"/>
        <v>0</v>
      </c>
      <c r="Q20">
        <f t="shared" si="7"/>
        <v>0</v>
      </c>
      <c r="R20">
        <f t="shared" si="8"/>
        <v>0</v>
      </c>
      <c r="S20" s="113">
        <f t="shared" si="9"/>
        <v>0</v>
      </c>
      <c r="U20" s="31" t="s">
        <v>1078</v>
      </c>
      <c r="V20" s="31">
        <f>COUNTIFS(Q4:Q206,"=1",S4:S206,"=1")</f>
        <v>43</v>
      </c>
      <c r="W20" s="31">
        <f>COUNTIFS(Q4:Q206,"=0",S4:S206,"=1")</f>
        <v>23</v>
      </c>
      <c r="Y20" s="31">
        <f>COS(RADIANS(180*(SQRT(W20*V21)/(SQRT(W20*V21)+SQRT(V20*W21)))))</f>
        <v>0.77874984923265611</v>
      </c>
    </row>
    <row r="21" spans="1:25" ht="15.75" thickBot="1">
      <c r="B21" s="25" t="s">
        <v>101</v>
      </c>
      <c r="C21" s="25">
        <v>0</v>
      </c>
      <c r="D21" s="25">
        <v>1</v>
      </c>
      <c r="E21" s="25">
        <v>0</v>
      </c>
      <c r="F21" s="25">
        <v>7.5</v>
      </c>
      <c r="G21" s="25">
        <v>8.5</v>
      </c>
      <c r="H21" s="25">
        <v>40.9</v>
      </c>
      <c r="I21" s="25"/>
      <c r="N21">
        <f t="shared" si="4"/>
        <v>0</v>
      </c>
      <c r="O21">
        <f t="shared" si="5"/>
        <v>0</v>
      </c>
      <c r="P21">
        <f t="shared" si="6"/>
        <v>0</v>
      </c>
      <c r="Q21">
        <f t="shared" si="7"/>
        <v>1</v>
      </c>
      <c r="R21">
        <f t="shared" si="8"/>
        <v>0</v>
      </c>
      <c r="S21" s="113">
        <f t="shared" si="9"/>
        <v>0</v>
      </c>
      <c r="U21" s="31" t="s">
        <v>1079</v>
      </c>
      <c r="V21" s="31">
        <f>COUNTIFS(Q4:Q206,"=1",S4:S206,"=0")</f>
        <v>17</v>
      </c>
      <c r="W21" s="31">
        <f>COUNTIFS(Q4:Q206,"=0",S4:S206,"=0")</f>
        <v>120</v>
      </c>
    </row>
    <row r="22" spans="1:25" ht="15.75" thickBot="1">
      <c r="B22" s="22" t="s">
        <v>102</v>
      </c>
      <c r="C22" s="22">
        <v>2</v>
      </c>
      <c r="D22" s="22">
        <v>1</v>
      </c>
      <c r="E22" s="22">
        <v>2</v>
      </c>
      <c r="F22" s="22">
        <v>2.5</v>
      </c>
      <c r="G22" s="22">
        <v>7.5</v>
      </c>
      <c r="H22" s="22">
        <v>42.42</v>
      </c>
      <c r="I22" s="22"/>
      <c r="N22">
        <f t="shared" si="4"/>
        <v>0</v>
      </c>
      <c r="O22">
        <f t="shared" si="5"/>
        <v>0</v>
      </c>
      <c r="P22">
        <f t="shared" si="6"/>
        <v>0</v>
      </c>
      <c r="Q22">
        <f t="shared" si="7"/>
        <v>0</v>
      </c>
      <c r="R22">
        <f t="shared" si="8"/>
        <v>0</v>
      </c>
      <c r="S22" s="113">
        <f t="shared" si="9"/>
        <v>0</v>
      </c>
    </row>
    <row r="23" spans="1:25" ht="15.75" thickBot="1">
      <c r="B23" s="25" t="s">
        <v>103</v>
      </c>
      <c r="C23" s="25">
        <v>2</v>
      </c>
      <c r="D23" s="25">
        <v>2</v>
      </c>
      <c r="E23" s="25">
        <v>3</v>
      </c>
      <c r="F23" s="25">
        <v>0</v>
      </c>
      <c r="G23" s="25">
        <v>7</v>
      </c>
      <c r="H23" s="25">
        <v>44.86</v>
      </c>
      <c r="I23" s="25"/>
      <c r="N23">
        <f t="shared" si="4"/>
        <v>0</v>
      </c>
      <c r="O23">
        <f t="shared" si="5"/>
        <v>0</v>
      </c>
      <c r="P23">
        <f t="shared" si="6"/>
        <v>0</v>
      </c>
      <c r="Q23">
        <f t="shared" si="7"/>
        <v>0</v>
      </c>
      <c r="R23">
        <f t="shared" si="8"/>
        <v>0</v>
      </c>
      <c r="S23" s="113">
        <f t="shared" si="9"/>
        <v>0</v>
      </c>
      <c r="U23" s="31" t="s">
        <v>1086</v>
      </c>
    </row>
    <row r="24" spans="1:25" ht="30.75" thickBot="1">
      <c r="B24" s="22" t="s">
        <v>104</v>
      </c>
      <c r="C24" s="22">
        <v>3</v>
      </c>
      <c r="D24" s="22">
        <v>1</v>
      </c>
      <c r="E24" s="22">
        <v>0</v>
      </c>
      <c r="F24" s="22">
        <v>0.5</v>
      </c>
      <c r="G24" s="22">
        <v>4.5</v>
      </c>
      <c r="H24" s="22">
        <v>29.15</v>
      </c>
      <c r="I24" s="22"/>
      <c r="N24">
        <f t="shared" si="4"/>
        <v>0</v>
      </c>
      <c r="O24">
        <f t="shared" si="5"/>
        <v>0</v>
      </c>
      <c r="P24">
        <f t="shared" si="6"/>
        <v>0</v>
      </c>
      <c r="Q24">
        <f t="shared" si="7"/>
        <v>0</v>
      </c>
      <c r="R24">
        <f t="shared" si="8"/>
        <v>0</v>
      </c>
      <c r="S24" s="113">
        <f t="shared" si="9"/>
        <v>0</v>
      </c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 ht="30.75" thickBot="1">
      <c r="B25" s="25" t="s">
        <v>105</v>
      </c>
      <c r="C25" s="25">
        <v>0</v>
      </c>
      <c r="D25" s="25">
        <v>0</v>
      </c>
      <c r="E25" s="25">
        <v>0</v>
      </c>
      <c r="F25" s="25">
        <v>4</v>
      </c>
      <c r="G25" s="25">
        <v>4</v>
      </c>
      <c r="H25" s="25">
        <v>17.55</v>
      </c>
      <c r="I25" s="32"/>
      <c r="N25">
        <f t="shared" si="4"/>
        <v>0</v>
      </c>
      <c r="O25">
        <f t="shared" si="5"/>
        <v>0</v>
      </c>
      <c r="P25">
        <f t="shared" si="6"/>
        <v>0</v>
      </c>
      <c r="Q25">
        <f t="shared" si="7"/>
        <v>0</v>
      </c>
      <c r="R25">
        <f t="shared" si="8"/>
        <v>0</v>
      </c>
      <c r="S25" s="113">
        <f t="shared" si="9"/>
        <v>0</v>
      </c>
      <c r="U25" s="31">
        <f>COUNTIF(C:C,"=0")/203</f>
        <v>0.27093596059113301</v>
      </c>
      <c r="V25" s="31">
        <f t="shared" ref="V25:X25" si="11">COUNTIF(D:D,"=0")/203</f>
        <v>0.23645320197044334</v>
      </c>
      <c r="W25" s="31">
        <f t="shared" si="11"/>
        <v>0.2019704433497537</v>
      </c>
      <c r="X25" s="31">
        <f t="shared" si="11"/>
        <v>0.13300492610837439</v>
      </c>
    </row>
    <row r="26" spans="1:25" ht="15.75" thickBot="1">
      <c r="A26" s="31" t="s">
        <v>172</v>
      </c>
      <c r="B26" s="28" t="s">
        <v>22</v>
      </c>
      <c r="C26" s="28">
        <v>6</v>
      </c>
      <c r="D26" s="28">
        <v>7</v>
      </c>
      <c r="E26" s="28">
        <v>9</v>
      </c>
      <c r="F26" s="28">
        <v>6</v>
      </c>
      <c r="G26" s="29">
        <v>28</v>
      </c>
      <c r="H26" s="30">
        <v>165.88</v>
      </c>
      <c r="N26">
        <f t="shared" si="4"/>
        <v>1</v>
      </c>
      <c r="O26">
        <f t="shared" si="5"/>
        <v>1</v>
      </c>
      <c r="P26">
        <f t="shared" si="6"/>
        <v>1</v>
      </c>
      <c r="Q26">
        <f t="shared" si="7"/>
        <v>1</v>
      </c>
      <c r="R26">
        <f t="shared" si="8"/>
        <v>1</v>
      </c>
      <c r="S26" s="113">
        <f t="shared" si="9"/>
        <v>1</v>
      </c>
      <c r="T26" s="31" t="s">
        <v>1094</v>
      </c>
    </row>
    <row r="27" spans="1:25" ht="15.75" thickBot="1">
      <c r="B27" s="8" t="s">
        <v>269</v>
      </c>
      <c r="C27" s="8">
        <v>6</v>
      </c>
      <c r="D27" s="8">
        <v>4</v>
      </c>
      <c r="E27" s="8">
        <v>9</v>
      </c>
      <c r="F27" s="8">
        <v>8</v>
      </c>
      <c r="G27" s="9">
        <v>27</v>
      </c>
      <c r="H27" s="10">
        <v>156.04</v>
      </c>
      <c r="N27">
        <f t="shared" si="4"/>
        <v>1</v>
      </c>
      <c r="O27">
        <f t="shared" si="5"/>
        <v>0</v>
      </c>
      <c r="P27">
        <f t="shared" si="6"/>
        <v>1</v>
      </c>
      <c r="Q27">
        <f t="shared" si="7"/>
        <v>1</v>
      </c>
      <c r="R27">
        <f t="shared" si="8"/>
        <v>1</v>
      </c>
      <c r="S27" s="113">
        <f t="shared" si="9"/>
        <v>1</v>
      </c>
      <c r="U27" s="31">
        <f>0.75*(1-((DEVSQ(C:C)+DEVSQ(D:D)+DEVSQ(E:E)+DEVSQ(F:F))/DEVSQ(G:G)))</f>
        <v>0.38973703962674727</v>
      </c>
    </row>
    <row r="28" spans="1:25" ht="15.75" thickBot="1">
      <c r="B28" s="12" t="s">
        <v>4</v>
      </c>
      <c r="C28" s="12">
        <v>7</v>
      </c>
      <c r="D28" s="12">
        <v>2</v>
      </c>
      <c r="E28" s="12">
        <v>6</v>
      </c>
      <c r="F28" s="12">
        <v>10</v>
      </c>
      <c r="G28" s="13">
        <v>25</v>
      </c>
      <c r="H28" s="14">
        <v>148.46</v>
      </c>
      <c r="N28">
        <f t="shared" si="4"/>
        <v>1</v>
      </c>
      <c r="O28">
        <f t="shared" si="5"/>
        <v>0</v>
      </c>
      <c r="P28">
        <f t="shared" si="6"/>
        <v>1</v>
      </c>
      <c r="Q28">
        <f t="shared" si="7"/>
        <v>1</v>
      </c>
      <c r="R28">
        <f t="shared" si="8"/>
        <v>1</v>
      </c>
      <c r="S28" s="113">
        <f t="shared" si="9"/>
        <v>1</v>
      </c>
    </row>
    <row r="29" spans="1:25" ht="15.75" thickBot="1">
      <c r="B29" s="12" t="s">
        <v>270</v>
      </c>
      <c r="C29" s="12">
        <v>4</v>
      </c>
      <c r="D29" s="12">
        <v>4</v>
      </c>
      <c r="E29" s="12">
        <v>7</v>
      </c>
      <c r="F29" s="12">
        <v>8</v>
      </c>
      <c r="G29" s="13">
        <v>23</v>
      </c>
      <c r="H29" s="14">
        <v>134.88</v>
      </c>
      <c r="N29">
        <f t="shared" si="4"/>
        <v>0</v>
      </c>
      <c r="O29">
        <f t="shared" si="5"/>
        <v>0</v>
      </c>
      <c r="P29">
        <f t="shared" si="6"/>
        <v>1</v>
      </c>
      <c r="Q29">
        <f t="shared" si="7"/>
        <v>1</v>
      </c>
      <c r="R29">
        <f t="shared" si="8"/>
        <v>1</v>
      </c>
      <c r="S29" s="113">
        <f t="shared" si="9"/>
        <v>1</v>
      </c>
    </row>
    <row r="30" spans="1:25" ht="15.75" thickBot="1">
      <c r="B30" s="8" t="s">
        <v>271</v>
      </c>
      <c r="C30" s="8">
        <v>7</v>
      </c>
      <c r="D30" s="8">
        <v>0</v>
      </c>
      <c r="E30" s="8">
        <v>6</v>
      </c>
      <c r="F30" s="8">
        <v>9</v>
      </c>
      <c r="G30" s="9">
        <v>22</v>
      </c>
      <c r="H30" s="10">
        <v>127.12</v>
      </c>
      <c r="N30">
        <f t="shared" si="4"/>
        <v>1</v>
      </c>
      <c r="O30">
        <f t="shared" si="5"/>
        <v>0</v>
      </c>
      <c r="P30">
        <f t="shared" si="6"/>
        <v>1</v>
      </c>
      <c r="Q30">
        <f t="shared" si="7"/>
        <v>1</v>
      </c>
      <c r="R30">
        <f t="shared" si="8"/>
        <v>1</v>
      </c>
      <c r="S30" s="113">
        <f t="shared" si="9"/>
        <v>1</v>
      </c>
    </row>
    <row r="31" spans="1:25" ht="15.75" thickBot="1">
      <c r="B31" s="12" t="s">
        <v>11</v>
      </c>
      <c r="C31" s="12">
        <v>7</v>
      </c>
      <c r="D31" s="12">
        <v>5</v>
      </c>
      <c r="E31" s="12">
        <v>9</v>
      </c>
      <c r="F31" s="12">
        <v>1</v>
      </c>
      <c r="G31" s="13">
        <v>22</v>
      </c>
      <c r="H31" s="14">
        <v>125.83</v>
      </c>
      <c r="N31">
        <f t="shared" si="4"/>
        <v>1</v>
      </c>
      <c r="O31">
        <f t="shared" si="5"/>
        <v>1</v>
      </c>
      <c r="P31">
        <f t="shared" si="6"/>
        <v>1</v>
      </c>
      <c r="Q31">
        <f t="shared" si="7"/>
        <v>0</v>
      </c>
      <c r="R31">
        <f t="shared" si="8"/>
        <v>1</v>
      </c>
      <c r="S31" s="113">
        <f t="shared" si="9"/>
        <v>1</v>
      </c>
    </row>
    <row r="32" spans="1:25" ht="15.75" thickBot="1">
      <c r="B32" s="8" t="s">
        <v>9</v>
      </c>
      <c r="C32" s="8">
        <v>7</v>
      </c>
      <c r="D32" s="8">
        <v>2</v>
      </c>
      <c r="E32" s="8">
        <v>10</v>
      </c>
      <c r="F32" s="8">
        <v>3</v>
      </c>
      <c r="G32" s="9">
        <v>22</v>
      </c>
      <c r="H32" s="10">
        <v>119.96</v>
      </c>
      <c r="N32">
        <f t="shared" si="4"/>
        <v>1</v>
      </c>
      <c r="O32">
        <f t="shared" si="5"/>
        <v>0</v>
      </c>
      <c r="P32">
        <f t="shared" si="6"/>
        <v>1</v>
      </c>
      <c r="Q32">
        <f t="shared" si="7"/>
        <v>0</v>
      </c>
      <c r="R32">
        <f t="shared" si="8"/>
        <v>1</v>
      </c>
      <c r="S32" s="113">
        <f t="shared" si="9"/>
        <v>1</v>
      </c>
    </row>
    <row r="33" spans="2:19" ht="15.75" thickBot="1">
      <c r="B33" s="12" t="s">
        <v>272</v>
      </c>
      <c r="C33" s="12">
        <v>8</v>
      </c>
      <c r="D33" s="12">
        <v>2</v>
      </c>
      <c r="E33" s="12">
        <v>9</v>
      </c>
      <c r="F33" s="12">
        <v>2</v>
      </c>
      <c r="G33" s="13">
        <v>21</v>
      </c>
      <c r="H33" s="14">
        <v>116.29</v>
      </c>
      <c r="N33">
        <f t="shared" si="4"/>
        <v>1</v>
      </c>
      <c r="O33">
        <f t="shared" si="5"/>
        <v>0</v>
      </c>
      <c r="P33">
        <f t="shared" si="6"/>
        <v>1</v>
      </c>
      <c r="Q33">
        <f t="shared" si="7"/>
        <v>0</v>
      </c>
      <c r="R33">
        <f t="shared" si="8"/>
        <v>1</v>
      </c>
      <c r="S33" s="113">
        <f t="shared" si="9"/>
        <v>1</v>
      </c>
    </row>
    <row r="34" spans="2:19" ht="15.75" thickBot="1">
      <c r="B34" s="8" t="s">
        <v>273</v>
      </c>
      <c r="C34" s="8">
        <v>5</v>
      </c>
      <c r="D34" s="8">
        <v>3</v>
      </c>
      <c r="E34" s="8">
        <v>7</v>
      </c>
      <c r="F34" s="8">
        <v>2</v>
      </c>
      <c r="G34" s="9">
        <v>17</v>
      </c>
      <c r="H34" s="10">
        <v>96</v>
      </c>
      <c r="N34">
        <f t="shared" si="4"/>
        <v>1</v>
      </c>
      <c r="O34">
        <f t="shared" si="5"/>
        <v>0</v>
      </c>
      <c r="P34">
        <f t="shared" si="6"/>
        <v>1</v>
      </c>
      <c r="Q34">
        <f t="shared" si="7"/>
        <v>0</v>
      </c>
      <c r="R34">
        <f t="shared" si="8"/>
        <v>1</v>
      </c>
      <c r="S34" s="113">
        <f t="shared" si="9"/>
        <v>1</v>
      </c>
    </row>
    <row r="35" spans="2:19" ht="15.75" thickBot="1">
      <c r="B35" s="12" t="s">
        <v>53</v>
      </c>
      <c r="C35" s="12">
        <v>5</v>
      </c>
      <c r="D35" s="12">
        <v>1</v>
      </c>
      <c r="E35" s="12">
        <v>4</v>
      </c>
      <c r="F35" s="12">
        <v>5</v>
      </c>
      <c r="G35" s="13">
        <v>15</v>
      </c>
      <c r="H35" s="14">
        <v>88.12</v>
      </c>
      <c r="N35">
        <f t="shared" si="4"/>
        <v>1</v>
      </c>
      <c r="O35">
        <f t="shared" si="5"/>
        <v>0</v>
      </c>
      <c r="P35">
        <f t="shared" si="6"/>
        <v>0</v>
      </c>
      <c r="Q35">
        <f t="shared" si="7"/>
        <v>1</v>
      </c>
      <c r="R35">
        <f t="shared" si="8"/>
        <v>1</v>
      </c>
      <c r="S35" s="113">
        <f t="shared" si="9"/>
        <v>1</v>
      </c>
    </row>
    <row r="36" spans="2:19" ht="15.75" thickBot="1">
      <c r="B36" s="8" t="s">
        <v>14</v>
      </c>
      <c r="C36" s="8">
        <v>3</v>
      </c>
      <c r="D36" s="8">
        <v>1</v>
      </c>
      <c r="E36" s="8">
        <v>5</v>
      </c>
      <c r="F36" s="8">
        <v>5</v>
      </c>
      <c r="G36" s="9">
        <v>14</v>
      </c>
      <c r="H36" s="10">
        <v>78.83</v>
      </c>
      <c r="N36">
        <f t="shared" si="4"/>
        <v>0</v>
      </c>
      <c r="O36">
        <f t="shared" si="5"/>
        <v>0</v>
      </c>
      <c r="P36">
        <f t="shared" si="6"/>
        <v>1</v>
      </c>
      <c r="Q36">
        <f t="shared" si="7"/>
        <v>1</v>
      </c>
      <c r="R36">
        <f t="shared" si="8"/>
        <v>1</v>
      </c>
      <c r="S36" s="113">
        <f t="shared" si="9"/>
        <v>1</v>
      </c>
    </row>
    <row r="37" spans="2:19" ht="15.75" thickBot="1">
      <c r="B37" s="8" t="s">
        <v>273</v>
      </c>
      <c r="C37" s="8">
        <v>0</v>
      </c>
      <c r="D37" s="8">
        <v>4</v>
      </c>
      <c r="E37" s="8">
        <v>9</v>
      </c>
      <c r="F37" s="8">
        <v>4</v>
      </c>
      <c r="G37" s="9">
        <v>17</v>
      </c>
      <c r="H37" s="10">
        <v>90.96</v>
      </c>
      <c r="N37">
        <f t="shared" si="4"/>
        <v>0</v>
      </c>
      <c r="O37">
        <f t="shared" si="5"/>
        <v>0</v>
      </c>
      <c r="P37">
        <f t="shared" si="6"/>
        <v>1</v>
      </c>
      <c r="Q37">
        <f t="shared" si="7"/>
        <v>0</v>
      </c>
      <c r="R37">
        <f t="shared" si="8"/>
        <v>1</v>
      </c>
      <c r="S37" s="113">
        <f t="shared" si="9"/>
        <v>0</v>
      </c>
    </row>
    <row r="38" spans="2:19" ht="15.75" thickBot="1">
      <c r="B38" s="12" t="s">
        <v>274</v>
      </c>
      <c r="C38" s="12">
        <v>2</v>
      </c>
      <c r="D38" s="12">
        <v>2</v>
      </c>
      <c r="E38" s="12">
        <v>9</v>
      </c>
      <c r="F38" s="12">
        <v>3</v>
      </c>
      <c r="G38" s="13">
        <v>16</v>
      </c>
      <c r="H38" s="14">
        <v>82.88</v>
      </c>
      <c r="N38">
        <f t="shared" si="4"/>
        <v>0</v>
      </c>
      <c r="O38">
        <f t="shared" si="5"/>
        <v>0</v>
      </c>
      <c r="P38">
        <f t="shared" si="6"/>
        <v>1</v>
      </c>
      <c r="Q38">
        <f t="shared" si="7"/>
        <v>0</v>
      </c>
      <c r="R38">
        <f t="shared" si="8"/>
        <v>1</v>
      </c>
      <c r="S38" s="113">
        <f t="shared" si="9"/>
        <v>0</v>
      </c>
    </row>
    <row r="39" spans="2:19" ht="15.75" thickBot="1">
      <c r="B39" s="8" t="s">
        <v>11</v>
      </c>
      <c r="C39" s="8">
        <v>3</v>
      </c>
      <c r="D39" s="8">
        <v>4</v>
      </c>
      <c r="E39" s="8">
        <v>6</v>
      </c>
      <c r="F39" s="8">
        <v>2</v>
      </c>
      <c r="G39" s="9">
        <v>15</v>
      </c>
      <c r="H39" s="10">
        <v>86.29</v>
      </c>
      <c r="N39">
        <f t="shared" si="4"/>
        <v>0</v>
      </c>
      <c r="O39">
        <f t="shared" si="5"/>
        <v>0</v>
      </c>
      <c r="P39">
        <f t="shared" si="6"/>
        <v>1</v>
      </c>
      <c r="Q39">
        <f t="shared" si="7"/>
        <v>0</v>
      </c>
      <c r="R39">
        <f t="shared" si="8"/>
        <v>1</v>
      </c>
      <c r="S39" s="113">
        <f t="shared" si="9"/>
        <v>0</v>
      </c>
    </row>
    <row r="40" spans="2:19" ht="15.75" thickBot="1">
      <c r="B40" s="12" t="s">
        <v>51</v>
      </c>
      <c r="C40" s="12">
        <v>2</v>
      </c>
      <c r="D40" s="12">
        <v>4</v>
      </c>
      <c r="E40" s="12">
        <v>4</v>
      </c>
      <c r="F40" s="12">
        <v>4</v>
      </c>
      <c r="G40" s="13">
        <v>14</v>
      </c>
      <c r="H40" s="14">
        <v>84.42</v>
      </c>
      <c r="N40">
        <f t="shared" si="4"/>
        <v>0</v>
      </c>
      <c r="O40">
        <f t="shared" si="5"/>
        <v>0</v>
      </c>
      <c r="P40">
        <f t="shared" si="6"/>
        <v>0</v>
      </c>
      <c r="Q40">
        <f t="shared" si="7"/>
        <v>0</v>
      </c>
      <c r="R40">
        <f t="shared" si="8"/>
        <v>1</v>
      </c>
      <c r="S40" s="113">
        <f t="shared" si="9"/>
        <v>0</v>
      </c>
    </row>
    <row r="41" spans="2:19" ht="15.75" thickBot="1">
      <c r="B41" s="8" t="s">
        <v>9</v>
      </c>
      <c r="C41" s="8">
        <v>4</v>
      </c>
      <c r="D41" s="8">
        <v>2</v>
      </c>
      <c r="E41" s="8">
        <v>6</v>
      </c>
      <c r="F41" s="8">
        <v>2</v>
      </c>
      <c r="G41" s="9">
        <v>14</v>
      </c>
      <c r="H41" s="10">
        <v>77.92</v>
      </c>
      <c r="N41">
        <f t="shared" si="4"/>
        <v>0</v>
      </c>
      <c r="O41">
        <f t="shared" si="5"/>
        <v>0</v>
      </c>
      <c r="P41">
        <f t="shared" si="6"/>
        <v>1</v>
      </c>
      <c r="Q41">
        <f t="shared" si="7"/>
        <v>0</v>
      </c>
      <c r="R41">
        <f t="shared" si="8"/>
        <v>1</v>
      </c>
      <c r="S41" s="113">
        <f t="shared" si="9"/>
        <v>0</v>
      </c>
    </row>
    <row r="42" spans="2:19" ht="15.75" thickBot="1">
      <c r="B42" s="12" t="s">
        <v>221</v>
      </c>
      <c r="C42" s="12">
        <v>1</v>
      </c>
      <c r="D42" s="12">
        <v>2</v>
      </c>
      <c r="E42" s="12">
        <v>9</v>
      </c>
      <c r="F42" s="12">
        <v>2</v>
      </c>
      <c r="G42" s="13">
        <v>14</v>
      </c>
      <c r="H42" s="14">
        <v>69.92</v>
      </c>
      <c r="N42">
        <f t="shared" si="4"/>
        <v>0</v>
      </c>
      <c r="O42">
        <f t="shared" si="5"/>
        <v>0</v>
      </c>
      <c r="P42">
        <f t="shared" si="6"/>
        <v>1</v>
      </c>
      <c r="Q42">
        <f t="shared" si="7"/>
        <v>0</v>
      </c>
      <c r="R42">
        <f t="shared" si="8"/>
        <v>1</v>
      </c>
      <c r="S42" s="113">
        <f t="shared" si="9"/>
        <v>0</v>
      </c>
    </row>
    <row r="43" spans="2:19" ht="15.75" thickBot="1">
      <c r="B43" s="8" t="s">
        <v>19</v>
      </c>
      <c r="C43" s="8">
        <v>0</v>
      </c>
      <c r="D43" s="8">
        <v>4</v>
      </c>
      <c r="E43" s="8">
        <v>5</v>
      </c>
      <c r="F43" s="8">
        <v>0</v>
      </c>
      <c r="G43" s="9">
        <v>9</v>
      </c>
      <c r="H43" s="10">
        <v>49.79</v>
      </c>
      <c r="N43">
        <f t="shared" si="4"/>
        <v>0</v>
      </c>
      <c r="O43">
        <f t="shared" si="5"/>
        <v>0</v>
      </c>
      <c r="P43">
        <f t="shared" si="6"/>
        <v>1</v>
      </c>
      <c r="Q43">
        <f t="shared" si="7"/>
        <v>0</v>
      </c>
      <c r="R43">
        <f t="shared" si="8"/>
        <v>0</v>
      </c>
      <c r="S43" s="113">
        <f t="shared" si="9"/>
        <v>0</v>
      </c>
    </row>
    <row r="44" spans="2:19" ht="15.75" thickBot="1">
      <c r="B44" s="12" t="s">
        <v>9</v>
      </c>
      <c r="C44" s="12">
        <v>0</v>
      </c>
      <c r="D44" s="12">
        <v>2</v>
      </c>
      <c r="E44" s="12">
        <v>7</v>
      </c>
      <c r="F44" s="12">
        <v>0</v>
      </c>
      <c r="G44" s="13">
        <v>9</v>
      </c>
      <c r="H44" s="14">
        <v>42.71</v>
      </c>
      <c r="N44">
        <f t="shared" si="4"/>
        <v>0</v>
      </c>
      <c r="O44">
        <f t="shared" si="5"/>
        <v>0</v>
      </c>
      <c r="P44">
        <f t="shared" si="6"/>
        <v>1</v>
      </c>
      <c r="Q44">
        <f t="shared" si="7"/>
        <v>0</v>
      </c>
      <c r="R44">
        <f t="shared" si="8"/>
        <v>0</v>
      </c>
      <c r="S44" s="113">
        <f t="shared" si="9"/>
        <v>0</v>
      </c>
    </row>
    <row r="45" spans="2:19" ht="15.75" thickBot="1">
      <c r="B45" s="8" t="s">
        <v>275</v>
      </c>
      <c r="C45" s="8">
        <v>1</v>
      </c>
      <c r="D45" s="8">
        <v>1</v>
      </c>
      <c r="E45" s="8">
        <v>5</v>
      </c>
      <c r="F45" s="8">
        <v>1</v>
      </c>
      <c r="G45" s="9">
        <v>8</v>
      </c>
      <c r="H45" s="10">
        <v>40.25</v>
      </c>
      <c r="N45">
        <f t="shared" si="4"/>
        <v>0</v>
      </c>
      <c r="O45">
        <f t="shared" si="5"/>
        <v>0</v>
      </c>
      <c r="P45">
        <f t="shared" si="6"/>
        <v>1</v>
      </c>
      <c r="Q45">
        <f t="shared" si="7"/>
        <v>0</v>
      </c>
      <c r="R45">
        <f t="shared" si="8"/>
        <v>0</v>
      </c>
      <c r="S45" s="113">
        <f t="shared" si="9"/>
        <v>0</v>
      </c>
    </row>
    <row r="46" spans="2:19" ht="15.75" thickBot="1">
      <c r="B46" s="12" t="s">
        <v>2</v>
      </c>
      <c r="C46" s="12">
        <v>3</v>
      </c>
      <c r="D46" s="12">
        <v>0</v>
      </c>
      <c r="E46" s="12">
        <v>0</v>
      </c>
      <c r="F46" s="12">
        <v>4</v>
      </c>
      <c r="G46" s="13">
        <v>7</v>
      </c>
      <c r="H46" s="14">
        <v>45.21</v>
      </c>
      <c r="N46">
        <f t="shared" si="4"/>
        <v>0</v>
      </c>
      <c r="O46">
        <f t="shared" si="5"/>
        <v>0</v>
      </c>
      <c r="P46">
        <f t="shared" si="6"/>
        <v>0</v>
      </c>
      <c r="Q46">
        <f t="shared" si="7"/>
        <v>0</v>
      </c>
      <c r="R46">
        <f t="shared" si="8"/>
        <v>0</v>
      </c>
      <c r="S46" s="113">
        <f t="shared" si="9"/>
        <v>0</v>
      </c>
    </row>
    <row r="47" spans="2:19" ht="15.75" thickBot="1">
      <c r="B47" s="8" t="s">
        <v>54</v>
      </c>
      <c r="C47" s="8">
        <v>0</v>
      </c>
      <c r="D47" s="8">
        <v>1</v>
      </c>
      <c r="E47" s="8">
        <v>4</v>
      </c>
      <c r="F47" s="8">
        <v>2</v>
      </c>
      <c r="G47" s="9">
        <v>7</v>
      </c>
      <c r="H47" s="10">
        <v>36</v>
      </c>
      <c r="N47">
        <f t="shared" si="4"/>
        <v>0</v>
      </c>
      <c r="O47">
        <f t="shared" si="5"/>
        <v>0</v>
      </c>
      <c r="P47">
        <f t="shared" si="6"/>
        <v>0</v>
      </c>
      <c r="Q47">
        <f t="shared" si="7"/>
        <v>0</v>
      </c>
      <c r="R47">
        <f t="shared" si="8"/>
        <v>0</v>
      </c>
      <c r="S47" s="113">
        <f t="shared" si="9"/>
        <v>0</v>
      </c>
    </row>
    <row r="48" spans="2:19" ht="15.75" thickBot="1">
      <c r="B48" s="12" t="s">
        <v>24</v>
      </c>
      <c r="C48" s="12">
        <v>0</v>
      </c>
      <c r="D48" s="12">
        <v>1</v>
      </c>
      <c r="E48" s="12">
        <v>0</v>
      </c>
      <c r="F48" s="12">
        <v>4</v>
      </c>
      <c r="G48" s="13">
        <v>5</v>
      </c>
      <c r="H48" s="14">
        <v>32.83</v>
      </c>
      <c r="N48">
        <f t="shared" si="4"/>
        <v>0</v>
      </c>
      <c r="O48">
        <f t="shared" si="5"/>
        <v>0</v>
      </c>
      <c r="P48">
        <f t="shared" si="6"/>
        <v>0</v>
      </c>
      <c r="Q48">
        <f t="shared" si="7"/>
        <v>0</v>
      </c>
      <c r="R48">
        <f t="shared" si="8"/>
        <v>0</v>
      </c>
      <c r="S48" s="113">
        <f t="shared" si="9"/>
        <v>0</v>
      </c>
    </row>
    <row r="49" spans="1:19">
      <c r="B49" s="16" t="s">
        <v>11</v>
      </c>
      <c r="C49" s="16">
        <v>0</v>
      </c>
      <c r="D49" s="16">
        <v>2</v>
      </c>
      <c r="E49" s="16">
        <v>0</v>
      </c>
      <c r="F49" s="16">
        <v>1</v>
      </c>
      <c r="G49" s="17">
        <v>3</v>
      </c>
      <c r="H49" s="18">
        <v>21.33</v>
      </c>
      <c r="N49">
        <f t="shared" si="4"/>
        <v>0</v>
      </c>
      <c r="O49">
        <f t="shared" si="5"/>
        <v>0</v>
      </c>
      <c r="P49">
        <f t="shared" si="6"/>
        <v>0</v>
      </c>
      <c r="Q49">
        <f t="shared" si="7"/>
        <v>0</v>
      </c>
      <c r="R49">
        <f t="shared" si="8"/>
        <v>0</v>
      </c>
      <c r="S49" s="113">
        <f t="shared" si="9"/>
        <v>0</v>
      </c>
    </row>
    <row r="50" spans="1:19">
      <c r="A50" s="31" t="s">
        <v>301</v>
      </c>
      <c r="B50" s="53" t="s">
        <v>55</v>
      </c>
      <c r="C50" s="54">
        <v>8</v>
      </c>
      <c r="D50" s="54">
        <v>7</v>
      </c>
      <c r="E50" s="54">
        <v>7</v>
      </c>
      <c r="F50" s="54">
        <v>7.5</v>
      </c>
      <c r="G50" s="55">
        <v>29.5</v>
      </c>
      <c r="I50" s="31" t="s">
        <v>306</v>
      </c>
      <c r="N50">
        <f t="shared" si="4"/>
        <v>1</v>
      </c>
      <c r="O50">
        <f t="shared" si="5"/>
        <v>1</v>
      </c>
      <c r="P50">
        <f t="shared" si="6"/>
        <v>1</v>
      </c>
      <c r="Q50">
        <f t="shared" si="7"/>
        <v>1</v>
      </c>
      <c r="R50">
        <f t="shared" si="8"/>
        <v>1</v>
      </c>
      <c r="S50" s="113">
        <f t="shared" si="9"/>
        <v>1</v>
      </c>
    </row>
    <row r="51" spans="1:19">
      <c r="B51" s="53" t="s">
        <v>278</v>
      </c>
      <c r="C51" s="54">
        <v>7</v>
      </c>
      <c r="D51" s="54">
        <v>4</v>
      </c>
      <c r="E51" s="54">
        <v>7</v>
      </c>
      <c r="F51" s="54">
        <v>9</v>
      </c>
      <c r="G51" s="55">
        <v>27</v>
      </c>
      <c r="I51" s="31" t="s">
        <v>306</v>
      </c>
      <c r="N51">
        <f t="shared" si="4"/>
        <v>1</v>
      </c>
      <c r="O51">
        <f t="shared" si="5"/>
        <v>0</v>
      </c>
      <c r="P51">
        <f t="shared" si="6"/>
        <v>1</v>
      </c>
      <c r="Q51">
        <f t="shared" si="7"/>
        <v>1</v>
      </c>
      <c r="R51">
        <f t="shared" si="8"/>
        <v>1</v>
      </c>
      <c r="S51" s="113">
        <f t="shared" si="9"/>
        <v>1</v>
      </c>
    </row>
    <row r="52" spans="1:19">
      <c r="B52" s="53" t="s">
        <v>217</v>
      </c>
      <c r="C52" s="54">
        <v>7</v>
      </c>
      <c r="D52" s="54">
        <v>5</v>
      </c>
      <c r="E52" s="54">
        <v>1</v>
      </c>
      <c r="F52" s="54">
        <v>9</v>
      </c>
      <c r="G52" s="55">
        <v>22</v>
      </c>
      <c r="I52" s="31" t="s">
        <v>306</v>
      </c>
      <c r="N52">
        <f t="shared" si="4"/>
        <v>1</v>
      </c>
      <c r="O52">
        <f t="shared" si="5"/>
        <v>1</v>
      </c>
      <c r="P52">
        <f t="shared" si="6"/>
        <v>0</v>
      </c>
      <c r="Q52">
        <f t="shared" si="7"/>
        <v>1</v>
      </c>
      <c r="R52">
        <f t="shared" si="8"/>
        <v>1</v>
      </c>
      <c r="S52" s="113">
        <f t="shared" si="9"/>
        <v>1</v>
      </c>
    </row>
    <row r="53" spans="1:19">
      <c r="B53" s="53" t="s">
        <v>211</v>
      </c>
      <c r="C53" s="54">
        <v>5</v>
      </c>
      <c r="D53" s="54">
        <v>3</v>
      </c>
      <c r="E53" s="54">
        <v>10</v>
      </c>
      <c r="F53" s="54">
        <v>2</v>
      </c>
      <c r="G53" s="55">
        <v>20</v>
      </c>
      <c r="I53" s="31" t="s">
        <v>306</v>
      </c>
      <c r="N53">
        <f t="shared" si="4"/>
        <v>1</v>
      </c>
      <c r="O53">
        <f t="shared" si="5"/>
        <v>0</v>
      </c>
      <c r="P53">
        <f t="shared" si="6"/>
        <v>1</v>
      </c>
      <c r="Q53">
        <f t="shared" si="7"/>
        <v>0</v>
      </c>
      <c r="R53">
        <f t="shared" si="8"/>
        <v>1</v>
      </c>
      <c r="S53" s="113">
        <f t="shared" si="9"/>
        <v>1</v>
      </c>
    </row>
    <row r="54" spans="1:19">
      <c r="B54" s="53" t="s">
        <v>24</v>
      </c>
      <c r="C54" s="54">
        <v>6</v>
      </c>
      <c r="D54" s="54">
        <v>4</v>
      </c>
      <c r="E54" s="54">
        <v>7</v>
      </c>
      <c r="F54" s="54">
        <v>3</v>
      </c>
      <c r="G54" s="55">
        <v>20</v>
      </c>
      <c r="I54" s="31" t="s">
        <v>306</v>
      </c>
      <c r="N54">
        <f t="shared" si="4"/>
        <v>1</v>
      </c>
      <c r="O54">
        <f t="shared" si="5"/>
        <v>0</v>
      </c>
      <c r="P54">
        <f t="shared" si="6"/>
        <v>1</v>
      </c>
      <c r="Q54">
        <f t="shared" si="7"/>
        <v>0</v>
      </c>
      <c r="R54">
        <f t="shared" si="8"/>
        <v>1</v>
      </c>
      <c r="S54" s="113">
        <f t="shared" si="9"/>
        <v>1</v>
      </c>
    </row>
    <row r="55" spans="1:19">
      <c r="B55" s="53" t="s">
        <v>24</v>
      </c>
      <c r="C55" s="54">
        <v>6</v>
      </c>
      <c r="D55" s="54">
        <v>3</v>
      </c>
      <c r="E55" s="54">
        <v>7</v>
      </c>
      <c r="F55" s="54">
        <v>2.5</v>
      </c>
      <c r="G55" s="55">
        <v>18.5</v>
      </c>
      <c r="I55" s="31" t="s">
        <v>306</v>
      </c>
      <c r="N55">
        <f t="shared" si="4"/>
        <v>1</v>
      </c>
      <c r="O55">
        <f t="shared" si="5"/>
        <v>0</v>
      </c>
      <c r="P55">
        <f t="shared" si="6"/>
        <v>1</v>
      </c>
      <c r="Q55">
        <f t="shared" si="7"/>
        <v>0</v>
      </c>
      <c r="R55">
        <f t="shared" si="8"/>
        <v>1</v>
      </c>
      <c r="S55" s="113">
        <f t="shared" si="9"/>
        <v>1</v>
      </c>
    </row>
    <row r="56" spans="1:19">
      <c r="B56" s="53" t="s">
        <v>275</v>
      </c>
      <c r="C56" s="54">
        <v>5</v>
      </c>
      <c r="D56" s="54">
        <v>6</v>
      </c>
      <c r="E56" s="54">
        <v>4</v>
      </c>
      <c r="F56" s="54">
        <v>2</v>
      </c>
      <c r="G56" s="55">
        <v>17</v>
      </c>
      <c r="I56" s="31" t="s">
        <v>306</v>
      </c>
      <c r="N56">
        <f t="shared" si="4"/>
        <v>1</v>
      </c>
      <c r="O56">
        <f t="shared" si="5"/>
        <v>1</v>
      </c>
      <c r="P56">
        <f t="shared" si="6"/>
        <v>0</v>
      </c>
      <c r="Q56">
        <f t="shared" si="7"/>
        <v>0</v>
      </c>
      <c r="R56">
        <f t="shared" si="8"/>
        <v>1</v>
      </c>
      <c r="S56" s="113">
        <f t="shared" si="9"/>
        <v>1</v>
      </c>
    </row>
    <row r="57" spans="1:19">
      <c r="B57" s="56" t="s">
        <v>51</v>
      </c>
      <c r="C57" s="33">
        <v>8</v>
      </c>
      <c r="D57" s="33">
        <v>3</v>
      </c>
      <c r="E57" s="33">
        <v>4</v>
      </c>
      <c r="F57" s="33">
        <v>3</v>
      </c>
      <c r="G57" s="34">
        <v>18</v>
      </c>
      <c r="I57" s="31" t="s">
        <v>312</v>
      </c>
      <c r="N57">
        <f t="shared" si="4"/>
        <v>1</v>
      </c>
      <c r="O57">
        <f t="shared" si="5"/>
        <v>0</v>
      </c>
      <c r="P57">
        <f t="shared" si="6"/>
        <v>0</v>
      </c>
      <c r="Q57">
        <f t="shared" si="7"/>
        <v>0</v>
      </c>
      <c r="R57">
        <f t="shared" si="8"/>
        <v>1</v>
      </c>
      <c r="S57" s="113">
        <f t="shared" si="9"/>
        <v>0</v>
      </c>
    </row>
    <row r="58" spans="1:19">
      <c r="B58" s="56" t="s">
        <v>9</v>
      </c>
      <c r="C58" s="33">
        <v>3</v>
      </c>
      <c r="D58" s="33">
        <v>3</v>
      </c>
      <c r="E58" s="33">
        <v>7</v>
      </c>
      <c r="F58" s="33">
        <v>3</v>
      </c>
      <c r="G58" s="34">
        <v>16</v>
      </c>
      <c r="I58" s="31" t="s">
        <v>312</v>
      </c>
      <c r="N58">
        <f t="shared" si="4"/>
        <v>0</v>
      </c>
      <c r="O58">
        <f t="shared" si="5"/>
        <v>0</v>
      </c>
      <c r="P58">
        <f t="shared" si="6"/>
        <v>1</v>
      </c>
      <c r="Q58">
        <f t="shared" si="7"/>
        <v>0</v>
      </c>
      <c r="R58">
        <f t="shared" si="8"/>
        <v>1</v>
      </c>
      <c r="S58" s="113">
        <f t="shared" si="9"/>
        <v>0</v>
      </c>
    </row>
    <row r="59" spans="1:19">
      <c r="B59" s="56" t="s">
        <v>268</v>
      </c>
      <c r="C59" s="33">
        <v>3</v>
      </c>
      <c r="D59" s="33">
        <v>6</v>
      </c>
      <c r="E59" s="33">
        <v>3.5</v>
      </c>
      <c r="F59" s="33">
        <v>3</v>
      </c>
      <c r="G59" s="34">
        <v>15.5</v>
      </c>
      <c r="I59" s="31" t="s">
        <v>312</v>
      </c>
      <c r="N59">
        <f t="shared" si="4"/>
        <v>0</v>
      </c>
      <c r="O59">
        <f t="shared" si="5"/>
        <v>1</v>
      </c>
      <c r="P59">
        <f t="shared" si="6"/>
        <v>0</v>
      </c>
      <c r="Q59">
        <f t="shared" si="7"/>
        <v>0</v>
      </c>
      <c r="R59">
        <f t="shared" si="8"/>
        <v>1</v>
      </c>
      <c r="S59" s="113">
        <f t="shared" si="9"/>
        <v>0</v>
      </c>
    </row>
    <row r="60" spans="1:19">
      <c r="B60" s="56" t="s">
        <v>340</v>
      </c>
      <c r="C60" s="33">
        <v>7</v>
      </c>
      <c r="D60" s="33">
        <v>3</v>
      </c>
      <c r="E60" s="33">
        <v>0</v>
      </c>
      <c r="F60" s="33">
        <v>3</v>
      </c>
      <c r="G60" s="34">
        <v>13</v>
      </c>
      <c r="I60" s="31" t="s">
        <v>312</v>
      </c>
      <c r="N60">
        <f t="shared" si="4"/>
        <v>1</v>
      </c>
      <c r="O60">
        <f t="shared" si="5"/>
        <v>0</v>
      </c>
      <c r="P60">
        <f t="shared" si="6"/>
        <v>0</v>
      </c>
      <c r="Q60">
        <f t="shared" si="7"/>
        <v>0</v>
      </c>
      <c r="R60">
        <f t="shared" si="8"/>
        <v>0</v>
      </c>
      <c r="S60" s="113">
        <f t="shared" si="9"/>
        <v>0</v>
      </c>
    </row>
    <row r="61" spans="1:19">
      <c r="B61" s="56" t="s">
        <v>54</v>
      </c>
      <c r="C61" s="33">
        <v>1</v>
      </c>
      <c r="D61" s="33">
        <v>4</v>
      </c>
      <c r="E61" s="33">
        <v>2</v>
      </c>
      <c r="F61" s="33">
        <v>3</v>
      </c>
      <c r="G61" s="34">
        <v>10</v>
      </c>
      <c r="I61" s="31" t="s">
        <v>312</v>
      </c>
      <c r="N61">
        <f t="shared" si="4"/>
        <v>0</v>
      </c>
      <c r="O61">
        <f t="shared" si="5"/>
        <v>0</v>
      </c>
      <c r="P61">
        <f t="shared" si="6"/>
        <v>0</v>
      </c>
      <c r="Q61">
        <f t="shared" si="7"/>
        <v>0</v>
      </c>
      <c r="R61">
        <f t="shared" si="8"/>
        <v>0</v>
      </c>
      <c r="S61" s="113">
        <f t="shared" si="9"/>
        <v>0</v>
      </c>
    </row>
    <row r="62" spans="1:19">
      <c r="B62" s="56" t="s">
        <v>341</v>
      </c>
      <c r="C62" s="33">
        <v>1</v>
      </c>
      <c r="D62" s="33">
        <v>4</v>
      </c>
      <c r="E62" s="33">
        <v>2</v>
      </c>
      <c r="F62" s="33">
        <v>3</v>
      </c>
      <c r="G62" s="34">
        <v>10</v>
      </c>
      <c r="I62" s="31" t="s">
        <v>312</v>
      </c>
      <c r="N62">
        <f t="shared" si="4"/>
        <v>0</v>
      </c>
      <c r="O62">
        <f t="shared" si="5"/>
        <v>0</v>
      </c>
      <c r="P62">
        <f t="shared" si="6"/>
        <v>0</v>
      </c>
      <c r="Q62">
        <f t="shared" si="7"/>
        <v>0</v>
      </c>
      <c r="R62">
        <f t="shared" si="8"/>
        <v>0</v>
      </c>
      <c r="S62" s="113">
        <f t="shared" si="9"/>
        <v>0</v>
      </c>
    </row>
    <row r="63" spans="1:19">
      <c r="B63" s="56" t="s">
        <v>2</v>
      </c>
      <c r="C63" s="33">
        <v>4</v>
      </c>
      <c r="D63" s="33">
        <v>2</v>
      </c>
      <c r="E63" s="33">
        <v>1</v>
      </c>
      <c r="F63" s="33">
        <v>3</v>
      </c>
      <c r="G63" s="34">
        <v>10</v>
      </c>
      <c r="I63" s="31" t="s">
        <v>312</v>
      </c>
      <c r="N63">
        <f t="shared" si="4"/>
        <v>0</v>
      </c>
      <c r="O63">
        <f t="shared" si="5"/>
        <v>0</v>
      </c>
      <c r="P63">
        <f t="shared" si="6"/>
        <v>0</v>
      </c>
      <c r="Q63">
        <f t="shared" si="7"/>
        <v>0</v>
      </c>
      <c r="R63">
        <f t="shared" si="8"/>
        <v>0</v>
      </c>
      <c r="S63" s="113">
        <f t="shared" si="9"/>
        <v>0</v>
      </c>
    </row>
    <row r="64" spans="1:19">
      <c r="B64" s="56" t="s">
        <v>342</v>
      </c>
      <c r="C64" s="33">
        <v>0</v>
      </c>
      <c r="D64" s="33">
        <v>4</v>
      </c>
      <c r="E64" s="33">
        <v>2</v>
      </c>
      <c r="F64" s="33">
        <v>3</v>
      </c>
      <c r="G64" s="34">
        <v>9</v>
      </c>
      <c r="I64" s="31" t="s">
        <v>312</v>
      </c>
      <c r="N64">
        <f t="shared" si="4"/>
        <v>0</v>
      </c>
      <c r="O64">
        <f t="shared" si="5"/>
        <v>0</v>
      </c>
      <c r="P64">
        <f t="shared" si="6"/>
        <v>0</v>
      </c>
      <c r="Q64">
        <f t="shared" si="7"/>
        <v>0</v>
      </c>
      <c r="R64">
        <f t="shared" si="8"/>
        <v>0</v>
      </c>
      <c r="S64" s="113">
        <f t="shared" si="9"/>
        <v>0</v>
      </c>
    </row>
    <row r="65" spans="1:19">
      <c r="B65" s="56" t="s">
        <v>9</v>
      </c>
      <c r="C65" s="33">
        <v>1</v>
      </c>
      <c r="D65" s="33">
        <v>2</v>
      </c>
      <c r="E65" s="33">
        <v>4</v>
      </c>
      <c r="F65" s="33">
        <v>2</v>
      </c>
      <c r="G65" s="34">
        <v>9</v>
      </c>
      <c r="I65" s="31" t="s">
        <v>312</v>
      </c>
      <c r="N65">
        <f t="shared" si="4"/>
        <v>0</v>
      </c>
      <c r="O65">
        <f t="shared" si="5"/>
        <v>0</v>
      </c>
      <c r="P65">
        <f t="shared" si="6"/>
        <v>0</v>
      </c>
      <c r="Q65">
        <f t="shared" si="7"/>
        <v>0</v>
      </c>
      <c r="R65">
        <f t="shared" si="8"/>
        <v>0</v>
      </c>
      <c r="S65" s="113">
        <f t="shared" si="9"/>
        <v>0</v>
      </c>
    </row>
    <row r="66" spans="1:19">
      <c r="B66" s="56" t="s">
        <v>14</v>
      </c>
      <c r="C66" s="33">
        <v>3</v>
      </c>
      <c r="D66" s="33">
        <v>3</v>
      </c>
      <c r="E66" s="33">
        <v>1</v>
      </c>
      <c r="F66" s="33">
        <v>2</v>
      </c>
      <c r="G66" s="34">
        <v>9</v>
      </c>
      <c r="I66" s="31" t="s">
        <v>312</v>
      </c>
      <c r="N66">
        <f t="shared" ref="N66:N126" si="12">IF(C66&gt;=5,1,0)</f>
        <v>0</v>
      </c>
      <c r="O66">
        <f t="shared" ref="O66:O126" si="13">IF(D66&gt;=5,1,0)</f>
        <v>0</v>
      </c>
      <c r="P66">
        <f t="shared" ref="P66:P126" si="14">IF(E66&gt;=5,1,0)</f>
        <v>0</v>
      </c>
      <c r="Q66">
        <f t="shared" ref="Q66:Q126" si="15">IF(F66&gt;=5,1,0)</f>
        <v>0</v>
      </c>
      <c r="R66">
        <f t="shared" ref="R66:R126" si="16">IF(G66&gt;=14,1,0)</f>
        <v>0</v>
      </c>
      <c r="S66" s="113">
        <f t="shared" ref="S66:S126" si="17">IF((N66+O66+P66+Q66+R66)&gt;=3,1,0)</f>
        <v>0</v>
      </c>
    </row>
    <row r="67" spans="1:19">
      <c r="B67" s="56" t="s">
        <v>216</v>
      </c>
      <c r="C67" s="33">
        <v>5</v>
      </c>
      <c r="D67" s="33">
        <v>1</v>
      </c>
      <c r="E67" s="33">
        <v>2</v>
      </c>
      <c r="F67" s="33">
        <v>0</v>
      </c>
      <c r="G67" s="34">
        <v>8</v>
      </c>
      <c r="I67" s="31" t="s">
        <v>312</v>
      </c>
      <c r="N67">
        <f t="shared" si="12"/>
        <v>1</v>
      </c>
      <c r="O67">
        <f t="shared" si="13"/>
        <v>0</v>
      </c>
      <c r="P67">
        <f t="shared" si="14"/>
        <v>0</v>
      </c>
      <c r="Q67">
        <f t="shared" si="15"/>
        <v>0</v>
      </c>
      <c r="R67">
        <f t="shared" si="16"/>
        <v>0</v>
      </c>
      <c r="S67" s="113">
        <f t="shared" si="17"/>
        <v>0</v>
      </c>
    </row>
    <row r="68" spans="1:19">
      <c r="B68" s="56" t="s">
        <v>2</v>
      </c>
      <c r="C68" s="33">
        <v>0</v>
      </c>
      <c r="D68" s="33">
        <v>0</v>
      </c>
      <c r="E68" s="33">
        <v>4</v>
      </c>
      <c r="F68" s="33">
        <v>3.5</v>
      </c>
      <c r="G68" s="34">
        <v>7.5</v>
      </c>
      <c r="I68" s="31" t="s">
        <v>312</v>
      </c>
      <c r="N68">
        <f t="shared" si="12"/>
        <v>0</v>
      </c>
      <c r="O68">
        <f t="shared" si="13"/>
        <v>0</v>
      </c>
      <c r="P68">
        <f t="shared" si="14"/>
        <v>0</v>
      </c>
      <c r="Q68">
        <f t="shared" si="15"/>
        <v>0</v>
      </c>
      <c r="R68">
        <f t="shared" si="16"/>
        <v>0</v>
      </c>
      <c r="S68" s="113">
        <f t="shared" si="17"/>
        <v>0</v>
      </c>
    </row>
    <row r="69" spans="1:19">
      <c r="B69" s="56" t="s">
        <v>317</v>
      </c>
      <c r="C69" s="33">
        <v>1</v>
      </c>
      <c r="D69" s="33">
        <v>2</v>
      </c>
      <c r="E69" s="33">
        <v>0</v>
      </c>
      <c r="F69" s="33">
        <v>3.5</v>
      </c>
      <c r="G69" s="34">
        <v>6.5</v>
      </c>
      <c r="I69" s="31" t="s">
        <v>312</v>
      </c>
      <c r="N69">
        <f t="shared" si="12"/>
        <v>0</v>
      </c>
      <c r="O69">
        <f t="shared" si="13"/>
        <v>0</v>
      </c>
      <c r="P69">
        <f t="shared" si="14"/>
        <v>0</v>
      </c>
      <c r="Q69">
        <f t="shared" si="15"/>
        <v>0</v>
      </c>
      <c r="R69">
        <f t="shared" si="16"/>
        <v>0</v>
      </c>
      <c r="S69" s="113">
        <f t="shared" si="17"/>
        <v>0</v>
      </c>
    </row>
    <row r="70" spans="1:19">
      <c r="B70" s="56" t="s">
        <v>285</v>
      </c>
      <c r="C70" s="33">
        <v>0</v>
      </c>
      <c r="D70" s="33">
        <v>1</v>
      </c>
      <c r="E70" s="33">
        <v>2</v>
      </c>
      <c r="F70" s="33">
        <v>3</v>
      </c>
      <c r="G70" s="34">
        <v>6</v>
      </c>
      <c r="I70" s="31" t="s">
        <v>312</v>
      </c>
      <c r="N70">
        <f t="shared" si="12"/>
        <v>0</v>
      </c>
      <c r="O70">
        <f t="shared" si="13"/>
        <v>0</v>
      </c>
      <c r="P70">
        <f t="shared" si="14"/>
        <v>0</v>
      </c>
      <c r="Q70">
        <f t="shared" si="15"/>
        <v>0</v>
      </c>
      <c r="R70">
        <f t="shared" si="16"/>
        <v>0</v>
      </c>
      <c r="S70" s="113">
        <f t="shared" si="17"/>
        <v>0</v>
      </c>
    </row>
    <row r="71" spans="1:19">
      <c r="B71" s="56" t="s">
        <v>275</v>
      </c>
      <c r="C71" s="33">
        <v>2</v>
      </c>
      <c r="D71" s="33">
        <v>3</v>
      </c>
      <c r="E71" s="33">
        <v>0</v>
      </c>
      <c r="F71" s="33">
        <v>0</v>
      </c>
      <c r="G71" s="34">
        <v>5</v>
      </c>
      <c r="I71" s="31" t="s">
        <v>312</v>
      </c>
      <c r="N71">
        <f t="shared" si="12"/>
        <v>0</v>
      </c>
      <c r="O71">
        <f t="shared" si="13"/>
        <v>0</v>
      </c>
      <c r="P71">
        <f t="shared" si="14"/>
        <v>0</v>
      </c>
      <c r="Q71">
        <f t="shared" si="15"/>
        <v>0</v>
      </c>
      <c r="R71">
        <f t="shared" si="16"/>
        <v>0</v>
      </c>
      <c r="S71" s="113">
        <f t="shared" si="17"/>
        <v>0</v>
      </c>
    </row>
    <row r="72" spans="1:19">
      <c r="B72" s="56" t="s">
        <v>24</v>
      </c>
      <c r="C72" s="33">
        <v>2</v>
      </c>
      <c r="D72" s="33">
        <v>1</v>
      </c>
      <c r="E72" s="33">
        <v>0</v>
      </c>
      <c r="F72" s="33">
        <v>1.5</v>
      </c>
      <c r="G72" s="34">
        <v>4.5</v>
      </c>
      <c r="I72" s="31" t="s">
        <v>312</v>
      </c>
      <c r="N72">
        <f t="shared" si="12"/>
        <v>0</v>
      </c>
      <c r="O72">
        <f t="shared" si="13"/>
        <v>0</v>
      </c>
      <c r="P72">
        <f t="shared" si="14"/>
        <v>0</v>
      </c>
      <c r="Q72">
        <f t="shared" si="15"/>
        <v>0</v>
      </c>
      <c r="R72">
        <f t="shared" si="16"/>
        <v>0</v>
      </c>
      <c r="S72" s="113">
        <f t="shared" si="17"/>
        <v>0</v>
      </c>
    </row>
    <row r="73" spans="1:19">
      <c r="A73" s="31" t="s">
        <v>357</v>
      </c>
      <c r="C73" s="35">
        <v>10</v>
      </c>
      <c r="D73" s="35">
        <v>5</v>
      </c>
      <c r="E73" s="35">
        <v>6.5</v>
      </c>
      <c r="F73" s="35">
        <v>10</v>
      </c>
      <c r="G73" s="34">
        <v>31.5</v>
      </c>
      <c r="I73" s="31" t="s">
        <v>306</v>
      </c>
      <c r="N73">
        <f t="shared" si="12"/>
        <v>1</v>
      </c>
      <c r="O73">
        <f t="shared" si="13"/>
        <v>1</v>
      </c>
      <c r="P73">
        <f t="shared" si="14"/>
        <v>1</v>
      </c>
      <c r="Q73">
        <f t="shared" si="15"/>
        <v>1</v>
      </c>
      <c r="R73">
        <f t="shared" si="16"/>
        <v>1</v>
      </c>
      <c r="S73" s="113">
        <f t="shared" si="17"/>
        <v>1</v>
      </c>
    </row>
    <row r="74" spans="1:19">
      <c r="C74" s="35">
        <v>4.5</v>
      </c>
      <c r="D74" s="35">
        <v>8</v>
      </c>
      <c r="E74" s="35">
        <v>9</v>
      </c>
      <c r="F74" s="35">
        <v>5.5</v>
      </c>
      <c r="G74" s="34">
        <v>27</v>
      </c>
      <c r="I74" s="31" t="s">
        <v>306</v>
      </c>
      <c r="N74">
        <f t="shared" si="12"/>
        <v>0</v>
      </c>
      <c r="O74">
        <f t="shared" si="13"/>
        <v>1</v>
      </c>
      <c r="P74">
        <f t="shared" si="14"/>
        <v>1</v>
      </c>
      <c r="Q74">
        <f t="shared" si="15"/>
        <v>1</v>
      </c>
      <c r="R74">
        <f t="shared" si="16"/>
        <v>1</v>
      </c>
      <c r="S74" s="113">
        <f t="shared" si="17"/>
        <v>1</v>
      </c>
    </row>
    <row r="75" spans="1:19">
      <c r="C75" s="35">
        <v>5.5</v>
      </c>
      <c r="D75" s="35">
        <v>7</v>
      </c>
      <c r="E75" s="35">
        <v>6.5</v>
      </c>
      <c r="F75" s="35">
        <v>6.5</v>
      </c>
      <c r="G75" s="34">
        <v>25.5</v>
      </c>
      <c r="I75" s="31" t="s">
        <v>306</v>
      </c>
      <c r="N75">
        <f t="shared" si="12"/>
        <v>1</v>
      </c>
      <c r="O75">
        <f t="shared" si="13"/>
        <v>1</v>
      </c>
      <c r="P75">
        <f t="shared" si="14"/>
        <v>1</v>
      </c>
      <c r="Q75">
        <f t="shared" si="15"/>
        <v>1</v>
      </c>
      <c r="R75">
        <f t="shared" si="16"/>
        <v>1</v>
      </c>
      <c r="S75" s="113">
        <f t="shared" si="17"/>
        <v>1</v>
      </c>
    </row>
    <row r="76" spans="1:19">
      <c r="C76" s="35">
        <v>7</v>
      </c>
      <c r="D76" s="35">
        <v>7</v>
      </c>
      <c r="E76" s="35">
        <v>4</v>
      </c>
      <c r="F76" s="35">
        <v>4</v>
      </c>
      <c r="G76" s="34">
        <v>22</v>
      </c>
      <c r="I76" s="31" t="s">
        <v>306</v>
      </c>
      <c r="N76">
        <f t="shared" si="12"/>
        <v>1</v>
      </c>
      <c r="O76">
        <f t="shared" si="13"/>
        <v>1</v>
      </c>
      <c r="P76">
        <f t="shared" si="14"/>
        <v>0</v>
      </c>
      <c r="Q76">
        <f t="shared" si="15"/>
        <v>0</v>
      </c>
      <c r="R76">
        <f t="shared" si="16"/>
        <v>1</v>
      </c>
      <c r="S76" s="113">
        <f t="shared" si="17"/>
        <v>1</v>
      </c>
    </row>
    <row r="77" spans="1:19">
      <c r="C77" s="35">
        <v>7</v>
      </c>
      <c r="D77" s="35">
        <v>3.5</v>
      </c>
      <c r="E77" s="35">
        <v>4</v>
      </c>
      <c r="F77" s="35">
        <v>6</v>
      </c>
      <c r="G77" s="34">
        <v>20.5</v>
      </c>
      <c r="I77" s="31" t="s">
        <v>306</v>
      </c>
      <c r="N77">
        <f t="shared" si="12"/>
        <v>1</v>
      </c>
      <c r="O77">
        <f t="shared" si="13"/>
        <v>0</v>
      </c>
      <c r="P77">
        <f t="shared" si="14"/>
        <v>0</v>
      </c>
      <c r="Q77">
        <f t="shared" si="15"/>
        <v>1</v>
      </c>
      <c r="R77">
        <f t="shared" si="16"/>
        <v>1</v>
      </c>
      <c r="S77" s="113">
        <f t="shared" si="17"/>
        <v>1</v>
      </c>
    </row>
    <row r="78" spans="1:19">
      <c r="C78" s="35">
        <v>7</v>
      </c>
      <c r="D78" s="35">
        <v>2</v>
      </c>
      <c r="E78" s="35">
        <v>5</v>
      </c>
      <c r="F78" s="35">
        <v>6.5</v>
      </c>
      <c r="G78" s="34">
        <v>20.5</v>
      </c>
      <c r="I78" s="31" t="s">
        <v>306</v>
      </c>
      <c r="N78">
        <f t="shared" si="12"/>
        <v>1</v>
      </c>
      <c r="O78">
        <f t="shared" si="13"/>
        <v>0</v>
      </c>
      <c r="P78">
        <f t="shared" si="14"/>
        <v>1</v>
      </c>
      <c r="Q78">
        <f t="shared" si="15"/>
        <v>1</v>
      </c>
      <c r="R78">
        <f t="shared" si="16"/>
        <v>1</v>
      </c>
      <c r="S78" s="113">
        <f t="shared" si="17"/>
        <v>1</v>
      </c>
    </row>
    <row r="79" spans="1:19">
      <c r="C79" s="35">
        <v>6.5</v>
      </c>
      <c r="D79" s="35">
        <v>1.5</v>
      </c>
      <c r="E79" s="35">
        <v>4</v>
      </c>
      <c r="F79" s="35">
        <v>6.5</v>
      </c>
      <c r="G79" s="34">
        <v>18.5</v>
      </c>
      <c r="I79" s="31" t="s">
        <v>306</v>
      </c>
      <c r="N79">
        <f t="shared" si="12"/>
        <v>1</v>
      </c>
      <c r="O79">
        <f t="shared" si="13"/>
        <v>0</v>
      </c>
      <c r="P79">
        <f t="shared" si="14"/>
        <v>0</v>
      </c>
      <c r="Q79">
        <f t="shared" si="15"/>
        <v>1</v>
      </c>
      <c r="R79">
        <f t="shared" si="16"/>
        <v>1</v>
      </c>
      <c r="S79" s="113">
        <f t="shared" si="17"/>
        <v>1</v>
      </c>
    </row>
    <row r="80" spans="1:19">
      <c r="C80" s="35">
        <v>4</v>
      </c>
      <c r="D80" s="35">
        <v>1</v>
      </c>
      <c r="E80" s="35">
        <v>6</v>
      </c>
      <c r="F80" s="35">
        <v>6</v>
      </c>
      <c r="G80" s="34">
        <v>17</v>
      </c>
      <c r="I80" s="31" t="s">
        <v>306</v>
      </c>
      <c r="N80">
        <f t="shared" si="12"/>
        <v>0</v>
      </c>
      <c r="O80">
        <f t="shared" si="13"/>
        <v>0</v>
      </c>
      <c r="P80">
        <f t="shared" si="14"/>
        <v>1</v>
      </c>
      <c r="Q80">
        <f t="shared" si="15"/>
        <v>1</v>
      </c>
      <c r="R80">
        <f t="shared" si="16"/>
        <v>1</v>
      </c>
      <c r="S80" s="113">
        <f t="shared" si="17"/>
        <v>1</v>
      </c>
    </row>
    <row r="81" spans="1:19">
      <c r="C81" s="35">
        <v>0</v>
      </c>
      <c r="D81" s="35">
        <v>1.5</v>
      </c>
      <c r="E81" s="35">
        <v>6</v>
      </c>
      <c r="F81" s="35">
        <v>7.5</v>
      </c>
      <c r="G81" s="34">
        <v>15</v>
      </c>
      <c r="I81" s="31" t="s">
        <v>306</v>
      </c>
      <c r="N81">
        <f t="shared" si="12"/>
        <v>0</v>
      </c>
      <c r="O81">
        <f t="shared" si="13"/>
        <v>0</v>
      </c>
      <c r="P81">
        <f t="shared" si="14"/>
        <v>1</v>
      </c>
      <c r="Q81">
        <f t="shared" si="15"/>
        <v>1</v>
      </c>
      <c r="R81">
        <f t="shared" si="16"/>
        <v>1</v>
      </c>
      <c r="S81" s="113">
        <f t="shared" si="17"/>
        <v>1</v>
      </c>
    </row>
    <row r="82" spans="1:19">
      <c r="C82" s="35">
        <v>5</v>
      </c>
      <c r="D82" s="35">
        <v>0</v>
      </c>
      <c r="E82" s="35">
        <v>2.5</v>
      </c>
      <c r="F82" s="35">
        <v>6.5</v>
      </c>
      <c r="G82" s="34">
        <v>14</v>
      </c>
      <c r="I82" s="31" t="s">
        <v>306</v>
      </c>
      <c r="N82">
        <f t="shared" si="12"/>
        <v>1</v>
      </c>
      <c r="O82">
        <f t="shared" si="13"/>
        <v>0</v>
      </c>
      <c r="P82">
        <f t="shared" si="14"/>
        <v>0</v>
      </c>
      <c r="Q82">
        <f t="shared" si="15"/>
        <v>1</v>
      </c>
      <c r="R82">
        <f t="shared" si="16"/>
        <v>1</v>
      </c>
      <c r="S82" s="113">
        <f t="shared" si="17"/>
        <v>1</v>
      </c>
    </row>
    <row r="83" spans="1:19">
      <c r="C83" s="35">
        <v>3</v>
      </c>
      <c r="D83" s="35">
        <v>2.5</v>
      </c>
      <c r="E83" s="35">
        <v>7.5</v>
      </c>
      <c r="F83" s="35">
        <v>2</v>
      </c>
      <c r="G83" s="34">
        <v>15</v>
      </c>
      <c r="I83" s="31" t="s">
        <v>312</v>
      </c>
      <c r="N83">
        <f t="shared" si="12"/>
        <v>0</v>
      </c>
      <c r="O83">
        <f t="shared" si="13"/>
        <v>0</v>
      </c>
      <c r="P83">
        <f t="shared" si="14"/>
        <v>1</v>
      </c>
      <c r="Q83">
        <f t="shared" si="15"/>
        <v>0</v>
      </c>
      <c r="R83">
        <f t="shared" si="16"/>
        <v>1</v>
      </c>
      <c r="S83" s="113">
        <f t="shared" si="17"/>
        <v>0</v>
      </c>
    </row>
    <row r="84" spans="1:19">
      <c r="C84" s="35">
        <v>0</v>
      </c>
      <c r="D84" s="35">
        <v>2</v>
      </c>
      <c r="E84" s="35">
        <v>1</v>
      </c>
      <c r="F84" s="35">
        <v>8</v>
      </c>
      <c r="G84" s="34">
        <v>11</v>
      </c>
      <c r="I84" s="31" t="s">
        <v>312</v>
      </c>
      <c r="N84">
        <f t="shared" si="12"/>
        <v>0</v>
      </c>
      <c r="O84">
        <f t="shared" si="13"/>
        <v>0</v>
      </c>
      <c r="P84">
        <f t="shared" si="14"/>
        <v>0</v>
      </c>
      <c r="Q84">
        <f t="shared" si="15"/>
        <v>1</v>
      </c>
      <c r="R84">
        <f t="shared" si="16"/>
        <v>0</v>
      </c>
      <c r="S84" s="113">
        <f t="shared" si="17"/>
        <v>0</v>
      </c>
    </row>
    <row r="85" spans="1:19">
      <c r="C85" s="35">
        <v>2</v>
      </c>
      <c r="D85" s="35">
        <v>1</v>
      </c>
      <c r="E85" s="35">
        <v>0</v>
      </c>
      <c r="F85" s="35">
        <v>6.5</v>
      </c>
      <c r="G85" s="34">
        <v>9.5</v>
      </c>
      <c r="I85" s="31" t="s">
        <v>312</v>
      </c>
      <c r="N85">
        <f t="shared" si="12"/>
        <v>0</v>
      </c>
      <c r="O85">
        <f t="shared" si="13"/>
        <v>0</v>
      </c>
      <c r="P85">
        <f t="shared" si="14"/>
        <v>0</v>
      </c>
      <c r="Q85">
        <f t="shared" si="15"/>
        <v>1</v>
      </c>
      <c r="R85">
        <f t="shared" si="16"/>
        <v>0</v>
      </c>
      <c r="S85" s="113">
        <f t="shared" si="17"/>
        <v>0</v>
      </c>
    </row>
    <row r="86" spans="1:19">
      <c r="C86" s="35">
        <v>0</v>
      </c>
      <c r="D86" s="35">
        <v>1.5</v>
      </c>
      <c r="E86" s="35">
        <v>5.5</v>
      </c>
      <c r="F86" s="35">
        <v>1.5</v>
      </c>
      <c r="G86" s="34">
        <v>8.5</v>
      </c>
      <c r="I86" s="31" t="s">
        <v>312</v>
      </c>
      <c r="N86">
        <f t="shared" si="12"/>
        <v>0</v>
      </c>
      <c r="O86">
        <f t="shared" si="13"/>
        <v>0</v>
      </c>
      <c r="P86">
        <f t="shared" si="14"/>
        <v>1</v>
      </c>
      <c r="Q86">
        <f t="shared" si="15"/>
        <v>0</v>
      </c>
      <c r="R86">
        <f t="shared" si="16"/>
        <v>0</v>
      </c>
      <c r="S86" s="113">
        <f t="shared" si="17"/>
        <v>0</v>
      </c>
    </row>
    <row r="87" spans="1:19">
      <c r="C87" s="35">
        <v>0</v>
      </c>
      <c r="D87" s="35">
        <v>1</v>
      </c>
      <c r="E87" s="31">
        <v>0</v>
      </c>
      <c r="F87" s="35">
        <v>6</v>
      </c>
      <c r="G87" s="35">
        <v>7</v>
      </c>
      <c r="I87" s="31" t="s">
        <v>312</v>
      </c>
      <c r="N87">
        <f t="shared" si="12"/>
        <v>0</v>
      </c>
      <c r="O87">
        <f t="shared" si="13"/>
        <v>0</v>
      </c>
      <c r="P87">
        <f t="shared" si="14"/>
        <v>0</v>
      </c>
      <c r="Q87">
        <f t="shared" si="15"/>
        <v>1</v>
      </c>
      <c r="R87">
        <f t="shared" si="16"/>
        <v>0</v>
      </c>
      <c r="S87" s="113">
        <f t="shared" si="17"/>
        <v>0</v>
      </c>
    </row>
    <row r="88" spans="1:19">
      <c r="C88" s="35">
        <v>1</v>
      </c>
      <c r="D88" s="35">
        <v>1.5</v>
      </c>
      <c r="E88" s="31">
        <v>0</v>
      </c>
      <c r="F88" s="35">
        <v>0</v>
      </c>
      <c r="G88" s="35">
        <v>2.5</v>
      </c>
      <c r="I88" s="31" t="s">
        <v>312</v>
      </c>
      <c r="N88">
        <f t="shared" si="12"/>
        <v>0</v>
      </c>
      <c r="O88">
        <f t="shared" si="13"/>
        <v>0</v>
      </c>
      <c r="P88">
        <f t="shared" si="14"/>
        <v>0</v>
      </c>
      <c r="Q88">
        <f t="shared" si="15"/>
        <v>0</v>
      </c>
      <c r="R88">
        <f t="shared" si="16"/>
        <v>0</v>
      </c>
      <c r="S88" s="113">
        <f t="shared" si="17"/>
        <v>0</v>
      </c>
    </row>
    <row r="89" spans="1:19">
      <c r="C89" s="35">
        <v>0</v>
      </c>
      <c r="D89" s="35">
        <v>1.5</v>
      </c>
      <c r="E89" s="31">
        <v>0</v>
      </c>
      <c r="F89" s="35">
        <v>1</v>
      </c>
      <c r="G89" s="35">
        <v>2.5</v>
      </c>
      <c r="I89" s="31" t="s">
        <v>312</v>
      </c>
      <c r="N89">
        <f t="shared" si="12"/>
        <v>0</v>
      </c>
      <c r="O89">
        <f t="shared" si="13"/>
        <v>0</v>
      </c>
      <c r="P89">
        <f t="shared" si="14"/>
        <v>0</v>
      </c>
      <c r="Q89">
        <f t="shared" si="15"/>
        <v>0</v>
      </c>
      <c r="R89">
        <f t="shared" si="16"/>
        <v>0</v>
      </c>
      <c r="S89" s="113">
        <f t="shared" si="17"/>
        <v>0</v>
      </c>
    </row>
    <row r="90" spans="1:19">
      <c r="C90" s="35">
        <v>0</v>
      </c>
      <c r="D90" s="35">
        <v>1</v>
      </c>
      <c r="E90" s="31">
        <v>0</v>
      </c>
      <c r="F90" s="31">
        <v>1.5</v>
      </c>
      <c r="G90" s="31">
        <v>2.5</v>
      </c>
      <c r="I90" s="31" t="s">
        <v>312</v>
      </c>
      <c r="N90">
        <f t="shared" si="12"/>
        <v>0</v>
      </c>
      <c r="O90">
        <f t="shared" si="13"/>
        <v>0</v>
      </c>
      <c r="P90">
        <f t="shared" si="14"/>
        <v>0</v>
      </c>
      <c r="Q90">
        <f t="shared" si="15"/>
        <v>0</v>
      </c>
      <c r="R90">
        <f t="shared" si="16"/>
        <v>0</v>
      </c>
      <c r="S90" s="113">
        <f t="shared" si="17"/>
        <v>0</v>
      </c>
    </row>
    <row r="91" spans="1:19">
      <c r="C91" s="35">
        <v>0</v>
      </c>
      <c r="D91" s="35">
        <v>1</v>
      </c>
      <c r="E91" s="31">
        <v>0</v>
      </c>
      <c r="F91" s="31">
        <v>0</v>
      </c>
      <c r="G91" s="31">
        <v>1</v>
      </c>
      <c r="I91" s="31" t="s">
        <v>312</v>
      </c>
      <c r="N91">
        <f t="shared" si="12"/>
        <v>0</v>
      </c>
      <c r="O91">
        <f t="shared" si="13"/>
        <v>0</v>
      </c>
      <c r="P91">
        <f t="shared" si="14"/>
        <v>0</v>
      </c>
      <c r="Q91">
        <f t="shared" si="15"/>
        <v>0</v>
      </c>
      <c r="R91">
        <f t="shared" si="16"/>
        <v>0</v>
      </c>
      <c r="S91" s="113">
        <f t="shared" si="17"/>
        <v>0</v>
      </c>
    </row>
    <row r="92" spans="1:19">
      <c r="C92" s="35">
        <v>0</v>
      </c>
      <c r="D92" s="35">
        <v>0</v>
      </c>
      <c r="E92" s="31">
        <v>0</v>
      </c>
      <c r="F92" s="31">
        <v>0</v>
      </c>
      <c r="G92" s="31">
        <v>0</v>
      </c>
      <c r="I92" s="31" t="s">
        <v>312</v>
      </c>
      <c r="N92">
        <f t="shared" si="12"/>
        <v>0</v>
      </c>
      <c r="O92">
        <f t="shared" si="13"/>
        <v>0</v>
      </c>
      <c r="P92">
        <f t="shared" si="14"/>
        <v>0</v>
      </c>
      <c r="Q92">
        <f t="shared" si="15"/>
        <v>0</v>
      </c>
      <c r="R92">
        <f t="shared" si="16"/>
        <v>0</v>
      </c>
      <c r="S92" s="113">
        <f t="shared" si="17"/>
        <v>0</v>
      </c>
    </row>
    <row r="93" spans="1:19" ht="15.75" thickBot="1">
      <c r="C93" s="35">
        <v>0</v>
      </c>
      <c r="D93" s="35">
        <v>0</v>
      </c>
      <c r="E93" s="31">
        <v>0</v>
      </c>
      <c r="F93" s="31">
        <v>0</v>
      </c>
      <c r="G93" s="31">
        <v>0</v>
      </c>
      <c r="I93" s="31" t="s">
        <v>312</v>
      </c>
      <c r="N93">
        <f t="shared" si="12"/>
        <v>0</v>
      </c>
      <c r="O93">
        <f t="shared" si="13"/>
        <v>0</v>
      </c>
      <c r="P93">
        <f t="shared" si="14"/>
        <v>0</v>
      </c>
      <c r="Q93">
        <f t="shared" si="15"/>
        <v>0</v>
      </c>
      <c r="R93">
        <f t="shared" si="16"/>
        <v>0</v>
      </c>
      <c r="S93" s="113">
        <f t="shared" si="17"/>
        <v>0</v>
      </c>
    </row>
    <row r="94" spans="1:19" ht="15.75" thickBot="1">
      <c r="A94" s="31" t="s">
        <v>473</v>
      </c>
      <c r="B94" s="109" t="s">
        <v>536</v>
      </c>
      <c r="C94" s="57">
        <v>7.5</v>
      </c>
      <c r="D94" s="109">
        <v>10</v>
      </c>
      <c r="E94" s="109">
        <v>10</v>
      </c>
      <c r="F94" s="109">
        <v>7.5</v>
      </c>
      <c r="G94" s="109">
        <v>35</v>
      </c>
      <c r="H94" s="109">
        <v>228.523</v>
      </c>
      <c r="I94" s="31" t="s">
        <v>306</v>
      </c>
      <c r="N94">
        <f t="shared" si="12"/>
        <v>1</v>
      </c>
      <c r="O94">
        <f t="shared" si="13"/>
        <v>1</v>
      </c>
      <c r="P94">
        <f t="shared" si="14"/>
        <v>1</v>
      </c>
      <c r="Q94">
        <f t="shared" si="15"/>
        <v>1</v>
      </c>
      <c r="R94">
        <f t="shared" si="16"/>
        <v>1</v>
      </c>
      <c r="S94" s="113">
        <f t="shared" si="17"/>
        <v>1</v>
      </c>
    </row>
    <row r="95" spans="1:19" ht="15.75" thickBot="1">
      <c r="B95" s="58" t="s">
        <v>537</v>
      </c>
      <c r="C95" s="59">
        <v>5</v>
      </c>
      <c r="D95" s="58">
        <v>10</v>
      </c>
      <c r="E95" s="58">
        <v>8.5</v>
      </c>
      <c r="F95" s="58">
        <v>10</v>
      </c>
      <c r="G95" s="58">
        <v>33.5</v>
      </c>
      <c r="H95" s="58">
        <v>218.30699999999999</v>
      </c>
      <c r="I95" s="31" t="s">
        <v>306</v>
      </c>
      <c r="N95">
        <f t="shared" si="12"/>
        <v>1</v>
      </c>
      <c r="O95">
        <f t="shared" si="13"/>
        <v>1</v>
      </c>
      <c r="P95">
        <f t="shared" si="14"/>
        <v>1</v>
      </c>
      <c r="Q95">
        <f t="shared" si="15"/>
        <v>1</v>
      </c>
      <c r="R95">
        <f t="shared" si="16"/>
        <v>1</v>
      </c>
      <c r="S95" s="113">
        <f t="shared" si="17"/>
        <v>1</v>
      </c>
    </row>
    <row r="96" spans="1:19" ht="30.75" thickBot="1">
      <c r="B96" s="60" t="s">
        <v>538</v>
      </c>
      <c r="C96" s="61">
        <v>8</v>
      </c>
      <c r="D96" s="60">
        <v>6</v>
      </c>
      <c r="E96" s="60">
        <v>8.5</v>
      </c>
      <c r="F96" s="60">
        <v>4</v>
      </c>
      <c r="G96" s="60">
        <v>26.5</v>
      </c>
      <c r="H96" s="60">
        <v>171.83</v>
      </c>
      <c r="I96" s="31" t="s">
        <v>306</v>
      </c>
      <c r="N96">
        <f t="shared" si="12"/>
        <v>1</v>
      </c>
      <c r="O96">
        <f t="shared" si="13"/>
        <v>1</v>
      </c>
      <c r="P96">
        <f t="shared" si="14"/>
        <v>1</v>
      </c>
      <c r="Q96">
        <f t="shared" si="15"/>
        <v>0</v>
      </c>
      <c r="R96">
        <f t="shared" si="16"/>
        <v>1</v>
      </c>
      <c r="S96" s="113">
        <f t="shared" si="17"/>
        <v>1</v>
      </c>
    </row>
    <row r="97" spans="2:19" ht="15.75" thickBot="1">
      <c r="B97" s="58" t="s">
        <v>539</v>
      </c>
      <c r="C97" s="59">
        <v>6.5</v>
      </c>
      <c r="D97" s="58">
        <v>4</v>
      </c>
      <c r="E97" s="58">
        <v>7</v>
      </c>
      <c r="F97" s="58">
        <v>6.5</v>
      </c>
      <c r="G97" s="58">
        <v>24</v>
      </c>
      <c r="H97" s="58">
        <v>153.18199999999999</v>
      </c>
      <c r="I97" s="31" t="s">
        <v>306</v>
      </c>
      <c r="N97">
        <f t="shared" si="12"/>
        <v>1</v>
      </c>
      <c r="O97">
        <f t="shared" si="13"/>
        <v>0</v>
      </c>
      <c r="P97">
        <f t="shared" si="14"/>
        <v>1</v>
      </c>
      <c r="Q97">
        <f t="shared" si="15"/>
        <v>1</v>
      </c>
      <c r="R97">
        <f t="shared" si="16"/>
        <v>1</v>
      </c>
      <c r="S97" s="113">
        <f t="shared" si="17"/>
        <v>1</v>
      </c>
    </row>
    <row r="98" spans="2:19" ht="30.75" thickBot="1">
      <c r="B98" s="60" t="s">
        <v>540</v>
      </c>
      <c r="C98" s="61">
        <v>8.5</v>
      </c>
      <c r="D98" s="60">
        <v>1</v>
      </c>
      <c r="E98" s="60">
        <v>9.5</v>
      </c>
      <c r="F98" s="60">
        <v>3.5</v>
      </c>
      <c r="G98" s="60">
        <v>22.5</v>
      </c>
      <c r="H98" s="60">
        <v>137.83000000000001</v>
      </c>
      <c r="I98" s="31" t="s">
        <v>306</v>
      </c>
      <c r="N98">
        <f t="shared" si="12"/>
        <v>1</v>
      </c>
      <c r="O98">
        <f t="shared" si="13"/>
        <v>0</v>
      </c>
      <c r="P98">
        <f t="shared" si="14"/>
        <v>1</v>
      </c>
      <c r="Q98">
        <f t="shared" si="15"/>
        <v>0</v>
      </c>
      <c r="R98">
        <f t="shared" si="16"/>
        <v>1</v>
      </c>
      <c r="S98" s="113">
        <f t="shared" si="17"/>
        <v>1</v>
      </c>
    </row>
    <row r="99" spans="2:19" ht="30.75" thickBot="1">
      <c r="B99" s="58" t="s">
        <v>541</v>
      </c>
      <c r="C99" s="59">
        <v>7</v>
      </c>
      <c r="D99" s="58">
        <v>2</v>
      </c>
      <c r="E99" s="58">
        <v>8.5</v>
      </c>
      <c r="F99" s="58">
        <v>4</v>
      </c>
      <c r="G99" s="58">
        <v>21.5</v>
      </c>
      <c r="H99" s="58">
        <v>132.94300000000001</v>
      </c>
      <c r="I99" s="31" t="s">
        <v>306</v>
      </c>
      <c r="N99">
        <f t="shared" si="12"/>
        <v>1</v>
      </c>
      <c r="O99">
        <f t="shared" si="13"/>
        <v>0</v>
      </c>
      <c r="P99">
        <f t="shared" si="14"/>
        <v>1</v>
      </c>
      <c r="Q99">
        <f t="shared" si="15"/>
        <v>0</v>
      </c>
      <c r="R99">
        <f t="shared" si="16"/>
        <v>1</v>
      </c>
      <c r="S99" s="113">
        <f t="shared" si="17"/>
        <v>1</v>
      </c>
    </row>
    <row r="100" spans="2:19" ht="30.75" thickBot="1">
      <c r="B100" s="60" t="s">
        <v>542</v>
      </c>
      <c r="C100" s="61">
        <v>7.5</v>
      </c>
      <c r="D100" s="60">
        <v>2</v>
      </c>
      <c r="E100" s="60">
        <v>8.5</v>
      </c>
      <c r="F100" s="60">
        <v>3</v>
      </c>
      <c r="G100" s="60">
        <v>21</v>
      </c>
      <c r="H100" s="60">
        <v>130.45500000000001</v>
      </c>
      <c r="I100" s="31" t="s">
        <v>306</v>
      </c>
      <c r="N100">
        <f t="shared" si="12"/>
        <v>1</v>
      </c>
      <c r="O100">
        <f t="shared" si="13"/>
        <v>0</v>
      </c>
      <c r="P100">
        <f t="shared" si="14"/>
        <v>1</v>
      </c>
      <c r="Q100">
        <f t="shared" si="15"/>
        <v>0</v>
      </c>
      <c r="R100">
        <f t="shared" si="16"/>
        <v>1</v>
      </c>
      <c r="S100" s="113">
        <f t="shared" si="17"/>
        <v>1</v>
      </c>
    </row>
    <row r="101" spans="2:19" ht="30.75" thickBot="1">
      <c r="B101" s="58" t="s">
        <v>543</v>
      </c>
      <c r="C101" s="59">
        <v>6</v>
      </c>
      <c r="D101" s="58">
        <v>2</v>
      </c>
      <c r="E101" s="58">
        <v>10</v>
      </c>
      <c r="F101" s="58">
        <v>3</v>
      </c>
      <c r="G101" s="58">
        <v>21</v>
      </c>
      <c r="H101" s="58">
        <v>126.705</v>
      </c>
      <c r="I101" s="31" t="s">
        <v>306</v>
      </c>
      <c r="N101">
        <f t="shared" si="12"/>
        <v>1</v>
      </c>
      <c r="O101">
        <f t="shared" si="13"/>
        <v>0</v>
      </c>
      <c r="P101">
        <f t="shared" si="14"/>
        <v>1</v>
      </c>
      <c r="Q101">
        <f t="shared" si="15"/>
        <v>0</v>
      </c>
      <c r="R101">
        <f t="shared" si="16"/>
        <v>1</v>
      </c>
      <c r="S101" s="113">
        <f t="shared" si="17"/>
        <v>1</v>
      </c>
    </row>
    <row r="102" spans="2:19" ht="30.75" thickBot="1">
      <c r="B102" s="60" t="s">
        <v>544</v>
      </c>
      <c r="C102" s="61">
        <v>3.5</v>
      </c>
      <c r="D102" s="60">
        <v>2</v>
      </c>
      <c r="E102" s="60">
        <v>8.5</v>
      </c>
      <c r="F102" s="60">
        <v>7</v>
      </c>
      <c r="G102" s="60">
        <v>21</v>
      </c>
      <c r="H102" s="60">
        <v>125.727</v>
      </c>
      <c r="I102" s="31" t="s">
        <v>306</v>
      </c>
      <c r="N102">
        <f t="shared" si="12"/>
        <v>0</v>
      </c>
      <c r="O102">
        <f t="shared" si="13"/>
        <v>0</v>
      </c>
      <c r="P102">
        <f t="shared" si="14"/>
        <v>1</v>
      </c>
      <c r="Q102">
        <f t="shared" si="15"/>
        <v>1</v>
      </c>
      <c r="R102">
        <f t="shared" si="16"/>
        <v>1</v>
      </c>
      <c r="S102" s="113">
        <f t="shared" si="17"/>
        <v>1</v>
      </c>
    </row>
    <row r="103" spans="2:19" ht="30.75" thickBot="1">
      <c r="B103" s="58" t="s">
        <v>545</v>
      </c>
      <c r="C103" s="59">
        <v>3.5</v>
      </c>
      <c r="D103" s="58">
        <v>4</v>
      </c>
      <c r="E103" s="58">
        <v>7.5</v>
      </c>
      <c r="F103" s="58">
        <v>5</v>
      </c>
      <c r="G103" s="58">
        <v>20</v>
      </c>
      <c r="H103" s="58">
        <v>124.34099999999999</v>
      </c>
      <c r="I103" s="31" t="s">
        <v>306</v>
      </c>
      <c r="N103">
        <f t="shared" si="12"/>
        <v>0</v>
      </c>
      <c r="O103">
        <f t="shared" si="13"/>
        <v>0</v>
      </c>
      <c r="P103">
        <f t="shared" si="14"/>
        <v>1</v>
      </c>
      <c r="Q103">
        <f t="shared" si="15"/>
        <v>1</v>
      </c>
      <c r="R103">
        <f t="shared" si="16"/>
        <v>1</v>
      </c>
      <c r="S103" s="113">
        <f t="shared" si="17"/>
        <v>1</v>
      </c>
    </row>
    <row r="104" spans="2:19" ht="30.75" thickBot="1">
      <c r="B104" s="60" t="s">
        <v>546</v>
      </c>
      <c r="C104" s="61">
        <v>2</v>
      </c>
      <c r="D104" s="60">
        <v>0</v>
      </c>
      <c r="E104" s="60">
        <v>6.5</v>
      </c>
      <c r="F104" s="60">
        <v>10</v>
      </c>
      <c r="G104" s="60">
        <v>18.5</v>
      </c>
      <c r="H104" s="60">
        <v>107.739</v>
      </c>
      <c r="I104" s="31" t="s">
        <v>306</v>
      </c>
      <c r="N104">
        <f t="shared" si="12"/>
        <v>0</v>
      </c>
      <c r="O104">
        <f t="shared" si="13"/>
        <v>0</v>
      </c>
      <c r="P104">
        <f t="shared" si="14"/>
        <v>1</v>
      </c>
      <c r="Q104">
        <f t="shared" si="15"/>
        <v>1</v>
      </c>
      <c r="R104">
        <f t="shared" si="16"/>
        <v>1</v>
      </c>
      <c r="S104" s="113">
        <f t="shared" si="17"/>
        <v>1</v>
      </c>
    </row>
    <row r="105" spans="2:19" ht="15.75" thickBot="1">
      <c r="B105" s="58" t="s">
        <v>547</v>
      </c>
      <c r="C105" s="59">
        <v>6.5</v>
      </c>
      <c r="D105" s="58">
        <v>1</v>
      </c>
      <c r="E105" s="58">
        <v>7.5</v>
      </c>
      <c r="F105" s="58">
        <v>3</v>
      </c>
      <c r="G105" s="58">
        <v>18</v>
      </c>
      <c r="H105" s="58">
        <v>110.386</v>
      </c>
      <c r="I105" s="31" t="s">
        <v>306</v>
      </c>
      <c r="N105">
        <f t="shared" si="12"/>
        <v>1</v>
      </c>
      <c r="O105">
        <f t="shared" si="13"/>
        <v>0</v>
      </c>
      <c r="P105">
        <f t="shared" si="14"/>
        <v>1</v>
      </c>
      <c r="Q105">
        <f t="shared" si="15"/>
        <v>0</v>
      </c>
      <c r="R105">
        <f t="shared" si="16"/>
        <v>1</v>
      </c>
      <c r="S105" s="113">
        <f t="shared" si="17"/>
        <v>1</v>
      </c>
    </row>
    <row r="106" spans="2:19" ht="30.75" thickBot="1">
      <c r="B106" s="60" t="s">
        <v>548</v>
      </c>
      <c r="C106" s="61">
        <v>5</v>
      </c>
      <c r="D106" s="60">
        <v>0</v>
      </c>
      <c r="E106" s="60">
        <v>5</v>
      </c>
      <c r="F106" s="60">
        <v>6.5</v>
      </c>
      <c r="G106" s="60">
        <v>16.5</v>
      </c>
      <c r="H106" s="60">
        <v>100.943</v>
      </c>
      <c r="I106" s="31" t="s">
        <v>306</v>
      </c>
      <c r="N106">
        <f t="shared" si="12"/>
        <v>1</v>
      </c>
      <c r="O106">
        <f t="shared" si="13"/>
        <v>0</v>
      </c>
      <c r="P106">
        <f t="shared" si="14"/>
        <v>1</v>
      </c>
      <c r="Q106">
        <f t="shared" si="15"/>
        <v>1</v>
      </c>
      <c r="R106">
        <f t="shared" si="16"/>
        <v>1</v>
      </c>
      <c r="S106" s="113">
        <f t="shared" si="17"/>
        <v>1</v>
      </c>
    </row>
    <row r="107" spans="2:19" ht="30.75" thickBot="1">
      <c r="B107" s="58" t="s">
        <v>549</v>
      </c>
      <c r="C107" s="59">
        <v>5.5</v>
      </c>
      <c r="D107" s="58">
        <v>2</v>
      </c>
      <c r="E107" s="58">
        <v>8.5</v>
      </c>
      <c r="F107" s="58">
        <v>0</v>
      </c>
      <c r="G107" s="58">
        <v>16</v>
      </c>
      <c r="H107" s="58">
        <v>97.295500000000004</v>
      </c>
      <c r="I107" s="31" t="s">
        <v>306</v>
      </c>
      <c r="N107">
        <f t="shared" si="12"/>
        <v>1</v>
      </c>
      <c r="O107">
        <f t="shared" si="13"/>
        <v>0</v>
      </c>
      <c r="P107">
        <f t="shared" si="14"/>
        <v>1</v>
      </c>
      <c r="Q107">
        <f t="shared" si="15"/>
        <v>0</v>
      </c>
      <c r="R107">
        <f t="shared" si="16"/>
        <v>1</v>
      </c>
      <c r="S107" s="113">
        <f t="shared" si="17"/>
        <v>1</v>
      </c>
    </row>
    <row r="108" spans="2:19" ht="15.75" thickBot="1">
      <c r="C108" s="62">
        <v>4</v>
      </c>
      <c r="D108" s="62">
        <v>2</v>
      </c>
      <c r="E108" s="62">
        <v>10</v>
      </c>
      <c r="F108" s="62">
        <v>4</v>
      </c>
      <c r="G108" s="62">
        <v>20</v>
      </c>
      <c r="H108" s="62">
        <v>118.182</v>
      </c>
      <c r="I108" s="31" t="s">
        <v>312</v>
      </c>
      <c r="N108">
        <f t="shared" si="12"/>
        <v>0</v>
      </c>
      <c r="O108">
        <f t="shared" si="13"/>
        <v>0</v>
      </c>
      <c r="P108">
        <f t="shared" si="14"/>
        <v>1</v>
      </c>
      <c r="Q108">
        <f t="shared" si="15"/>
        <v>0</v>
      </c>
      <c r="R108">
        <f t="shared" si="16"/>
        <v>1</v>
      </c>
      <c r="S108" s="113">
        <f t="shared" si="17"/>
        <v>0</v>
      </c>
    </row>
    <row r="109" spans="2:19" ht="15.75" thickBot="1">
      <c r="C109" s="60">
        <v>2</v>
      </c>
      <c r="D109" s="60">
        <v>2</v>
      </c>
      <c r="E109" s="60">
        <v>8.5</v>
      </c>
      <c r="F109" s="60">
        <v>4.5</v>
      </c>
      <c r="G109" s="60">
        <v>17</v>
      </c>
      <c r="H109" s="60">
        <v>99.318200000000004</v>
      </c>
      <c r="I109" s="31" t="s">
        <v>312</v>
      </c>
      <c r="N109">
        <f t="shared" si="12"/>
        <v>0</v>
      </c>
      <c r="O109">
        <f t="shared" si="13"/>
        <v>0</v>
      </c>
      <c r="P109">
        <f t="shared" si="14"/>
        <v>1</v>
      </c>
      <c r="Q109">
        <f t="shared" si="15"/>
        <v>0</v>
      </c>
      <c r="R109">
        <f t="shared" si="16"/>
        <v>1</v>
      </c>
      <c r="S109" s="113">
        <f t="shared" si="17"/>
        <v>0</v>
      </c>
    </row>
    <row r="110" spans="2:19" ht="15.75" thickBot="1">
      <c r="C110" s="58">
        <v>2.5</v>
      </c>
      <c r="D110" s="58">
        <v>3</v>
      </c>
      <c r="E110" s="58">
        <v>8</v>
      </c>
      <c r="F110" s="58">
        <v>2</v>
      </c>
      <c r="G110" s="58">
        <v>15.5</v>
      </c>
      <c r="H110" s="58">
        <v>93.056799999999996</v>
      </c>
      <c r="I110" s="31" t="s">
        <v>312</v>
      </c>
      <c r="N110">
        <f t="shared" si="12"/>
        <v>0</v>
      </c>
      <c r="O110">
        <f t="shared" si="13"/>
        <v>0</v>
      </c>
      <c r="P110">
        <f t="shared" si="14"/>
        <v>1</v>
      </c>
      <c r="Q110">
        <f t="shared" si="15"/>
        <v>0</v>
      </c>
      <c r="R110">
        <f t="shared" si="16"/>
        <v>1</v>
      </c>
      <c r="S110" s="113">
        <f t="shared" si="17"/>
        <v>0</v>
      </c>
    </row>
    <row r="111" spans="2:19" ht="15.75" thickBot="1">
      <c r="C111" s="60">
        <v>0</v>
      </c>
      <c r="D111" s="60">
        <v>2</v>
      </c>
      <c r="E111" s="60">
        <v>8.5</v>
      </c>
      <c r="F111" s="60">
        <v>4.5</v>
      </c>
      <c r="G111" s="60">
        <v>15</v>
      </c>
      <c r="H111" s="60">
        <v>84.636399999999995</v>
      </c>
      <c r="I111" s="31" t="s">
        <v>312</v>
      </c>
      <c r="N111">
        <f t="shared" si="12"/>
        <v>0</v>
      </c>
      <c r="O111">
        <f t="shared" si="13"/>
        <v>0</v>
      </c>
      <c r="P111">
        <f t="shared" si="14"/>
        <v>1</v>
      </c>
      <c r="Q111">
        <f t="shared" si="15"/>
        <v>0</v>
      </c>
      <c r="R111">
        <f t="shared" si="16"/>
        <v>1</v>
      </c>
      <c r="S111" s="113">
        <f t="shared" si="17"/>
        <v>0</v>
      </c>
    </row>
    <row r="112" spans="2:19" ht="15.75" thickBot="1">
      <c r="C112" s="58">
        <v>4</v>
      </c>
      <c r="D112" s="58">
        <v>5</v>
      </c>
      <c r="E112" s="58">
        <v>3.5</v>
      </c>
      <c r="F112" s="58">
        <v>2</v>
      </c>
      <c r="G112" s="58">
        <v>14.5</v>
      </c>
      <c r="H112" s="58">
        <v>98.056799999999996</v>
      </c>
      <c r="I112" s="31" t="s">
        <v>312</v>
      </c>
      <c r="N112">
        <f t="shared" si="12"/>
        <v>0</v>
      </c>
      <c r="O112">
        <f t="shared" si="13"/>
        <v>1</v>
      </c>
      <c r="P112">
        <f t="shared" si="14"/>
        <v>0</v>
      </c>
      <c r="Q112">
        <f t="shared" si="15"/>
        <v>0</v>
      </c>
      <c r="R112">
        <f t="shared" si="16"/>
        <v>1</v>
      </c>
      <c r="S112" s="113">
        <f t="shared" si="17"/>
        <v>0</v>
      </c>
    </row>
    <row r="113" spans="3:19" ht="15.75" thickBot="1">
      <c r="C113" s="60">
        <v>3.5</v>
      </c>
      <c r="D113" s="60">
        <v>2</v>
      </c>
      <c r="E113" s="60">
        <v>1</v>
      </c>
      <c r="F113" s="60">
        <v>8</v>
      </c>
      <c r="G113" s="60">
        <v>14.5</v>
      </c>
      <c r="H113" s="60">
        <v>95.579499999999996</v>
      </c>
      <c r="I113" s="31" t="s">
        <v>312</v>
      </c>
      <c r="N113">
        <f t="shared" si="12"/>
        <v>0</v>
      </c>
      <c r="O113">
        <f t="shared" si="13"/>
        <v>0</v>
      </c>
      <c r="P113">
        <f t="shared" si="14"/>
        <v>0</v>
      </c>
      <c r="Q113">
        <f t="shared" si="15"/>
        <v>1</v>
      </c>
      <c r="R113">
        <f t="shared" si="16"/>
        <v>1</v>
      </c>
      <c r="S113" s="113">
        <f t="shared" si="17"/>
        <v>0</v>
      </c>
    </row>
    <row r="114" spans="3:19" ht="15.75" thickBot="1">
      <c r="C114" s="58">
        <v>0</v>
      </c>
      <c r="D114" s="58">
        <v>1</v>
      </c>
      <c r="E114" s="58">
        <v>8.5</v>
      </c>
      <c r="F114" s="58">
        <v>4.5</v>
      </c>
      <c r="G114" s="58">
        <v>14</v>
      </c>
      <c r="H114" s="58">
        <v>76.75</v>
      </c>
      <c r="I114" s="31" t="s">
        <v>312</v>
      </c>
      <c r="N114">
        <f t="shared" si="12"/>
        <v>0</v>
      </c>
      <c r="O114">
        <f t="shared" si="13"/>
        <v>0</v>
      </c>
      <c r="P114">
        <f t="shared" si="14"/>
        <v>1</v>
      </c>
      <c r="Q114">
        <f t="shared" si="15"/>
        <v>0</v>
      </c>
      <c r="R114">
        <f t="shared" si="16"/>
        <v>1</v>
      </c>
      <c r="S114" s="113">
        <f t="shared" si="17"/>
        <v>0</v>
      </c>
    </row>
    <row r="115" spans="3:19" ht="15.75" thickBot="1">
      <c r="C115" s="60">
        <v>2</v>
      </c>
      <c r="D115" s="60">
        <v>0</v>
      </c>
      <c r="E115" s="60">
        <v>6.5</v>
      </c>
      <c r="F115" s="60">
        <v>4.5</v>
      </c>
      <c r="G115" s="60">
        <v>13</v>
      </c>
      <c r="H115" s="60">
        <v>73.863600000000005</v>
      </c>
      <c r="I115" s="31" t="s">
        <v>312</v>
      </c>
      <c r="N115">
        <f t="shared" si="12"/>
        <v>0</v>
      </c>
      <c r="O115">
        <f t="shared" si="13"/>
        <v>0</v>
      </c>
      <c r="P115">
        <f t="shared" si="14"/>
        <v>1</v>
      </c>
      <c r="Q115">
        <f t="shared" si="15"/>
        <v>0</v>
      </c>
      <c r="R115">
        <f t="shared" si="16"/>
        <v>0</v>
      </c>
      <c r="S115" s="113">
        <f t="shared" si="17"/>
        <v>0</v>
      </c>
    </row>
    <row r="116" spans="3:19" ht="15.75" thickBot="1">
      <c r="C116" s="58">
        <v>2.5</v>
      </c>
      <c r="D116" s="58">
        <v>1</v>
      </c>
      <c r="E116" s="58">
        <v>3.5</v>
      </c>
      <c r="F116" s="58">
        <v>5.5</v>
      </c>
      <c r="G116" s="58">
        <v>12.5</v>
      </c>
      <c r="H116" s="58">
        <v>77.056799999999996</v>
      </c>
      <c r="I116" s="31" t="s">
        <v>312</v>
      </c>
      <c r="N116">
        <f t="shared" si="12"/>
        <v>0</v>
      </c>
      <c r="O116">
        <f t="shared" si="13"/>
        <v>0</v>
      </c>
      <c r="P116">
        <f t="shared" si="14"/>
        <v>0</v>
      </c>
      <c r="Q116">
        <f t="shared" si="15"/>
        <v>1</v>
      </c>
      <c r="R116">
        <f t="shared" si="16"/>
        <v>0</v>
      </c>
      <c r="S116" s="113">
        <f t="shared" si="17"/>
        <v>0</v>
      </c>
    </row>
    <row r="117" spans="3:19" ht="15.75" thickBot="1">
      <c r="C117" s="60">
        <v>0</v>
      </c>
      <c r="D117" s="60">
        <v>4</v>
      </c>
      <c r="E117" s="60">
        <v>5.5</v>
      </c>
      <c r="F117" s="60">
        <v>3</v>
      </c>
      <c r="G117" s="60">
        <v>12.5</v>
      </c>
      <c r="H117" s="60">
        <v>76.6477</v>
      </c>
      <c r="I117" s="31" t="s">
        <v>312</v>
      </c>
      <c r="N117">
        <f t="shared" si="12"/>
        <v>0</v>
      </c>
      <c r="O117">
        <f t="shared" si="13"/>
        <v>0</v>
      </c>
      <c r="P117">
        <f t="shared" si="14"/>
        <v>1</v>
      </c>
      <c r="Q117">
        <f t="shared" si="15"/>
        <v>0</v>
      </c>
      <c r="R117">
        <f t="shared" si="16"/>
        <v>0</v>
      </c>
      <c r="S117" s="113">
        <f t="shared" si="17"/>
        <v>0</v>
      </c>
    </row>
    <row r="118" spans="3:19" ht="15.75" thickBot="1">
      <c r="C118" s="58">
        <v>0.5</v>
      </c>
      <c r="D118" s="58">
        <v>2</v>
      </c>
      <c r="E118" s="58">
        <v>3.5</v>
      </c>
      <c r="F118" s="58">
        <v>6</v>
      </c>
      <c r="G118" s="58">
        <v>12</v>
      </c>
      <c r="H118" s="58">
        <v>73.340900000000005</v>
      </c>
      <c r="I118" s="31" t="s">
        <v>312</v>
      </c>
      <c r="N118">
        <f t="shared" si="12"/>
        <v>0</v>
      </c>
      <c r="O118">
        <f t="shared" si="13"/>
        <v>0</v>
      </c>
      <c r="P118">
        <f t="shared" si="14"/>
        <v>0</v>
      </c>
      <c r="Q118">
        <f t="shared" si="15"/>
        <v>1</v>
      </c>
      <c r="R118">
        <f t="shared" si="16"/>
        <v>0</v>
      </c>
      <c r="S118" s="113">
        <f t="shared" si="17"/>
        <v>0</v>
      </c>
    </row>
    <row r="119" spans="3:19" ht="15.75" thickBot="1">
      <c r="C119" s="60">
        <v>0</v>
      </c>
      <c r="D119" s="60">
        <v>2</v>
      </c>
      <c r="E119" s="60">
        <v>8</v>
      </c>
      <c r="F119" s="60">
        <v>1.5</v>
      </c>
      <c r="G119" s="60">
        <v>11.5</v>
      </c>
      <c r="H119" s="60">
        <v>63.738599999999998</v>
      </c>
      <c r="I119" s="31" t="s">
        <v>312</v>
      </c>
      <c r="N119">
        <f t="shared" si="12"/>
        <v>0</v>
      </c>
      <c r="O119">
        <f t="shared" si="13"/>
        <v>0</v>
      </c>
      <c r="P119">
        <f t="shared" si="14"/>
        <v>1</v>
      </c>
      <c r="Q119">
        <f t="shared" si="15"/>
        <v>0</v>
      </c>
      <c r="R119">
        <f t="shared" si="16"/>
        <v>0</v>
      </c>
      <c r="S119" s="113">
        <f t="shared" si="17"/>
        <v>0</v>
      </c>
    </row>
    <row r="120" spans="3:19" ht="15.75" thickBot="1">
      <c r="C120" s="58">
        <v>4</v>
      </c>
      <c r="D120" s="58">
        <v>2</v>
      </c>
      <c r="E120" s="58">
        <v>1.5</v>
      </c>
      <c r="F120" s="58">
        <v>3.5</v>
      </c>
      <c r="G120" s="58">
        <v>11</v>
      </c>
      <c r="H120" s="58">
        <v>73.954499999999996</v>
      </c>
      <c r="I120" s="31" t="s">
        <v>312</v>
      </c>
      <c r="N120">
        <f t="shared" si="12"/>
        <v>0</v>
      </c>
      <c r="O120">
        <f t="shared" si="13"/>
        <v>0</v>
      </c>
      <c r="P120">
        <f t="shared" si="14"/>
        <v>0</v>
      </c>
      <c r="Q120">
        <f t="shared" si="15"/>
        <v>0</v>
      </c>
      <c r="R120">
        <f t="shared" si="16"/>
        <v>0</v>
      </c>
      <c r="S120" s="113">
        <f t="shared" si="17"/>
        <v>0</v>
      </c>
    </row>
    <row r="121" spans="3:19" ht="15.75" thickBot="1">
      <c r="C121" s="63">
        <v>0</v>
      </c>
      <c r="D121" s="63">
        <v>1</v>
      </c>
      <c r="E121" s="63">
        <v>3</v>
      </c>
      <c r="F121" s="63">
        <v>7</v>
      </c>
      <c r="G121" s="63">
        <v>11</v>
      </c>
      <c r="H121" s="63">
        <v>65.5227</v>
      </c>
      <c r="I121" s="31" t="s">
        <v>312</v>
      </c>
      <c r="N121">
        <f t="shared" si="12"/>
        <v>0</v>
      </c>
      <c r="O121">
        <f t="shared" si="13"/>
        <v>0</v>
      </c>
      <c r="P121">
        <f t="shared" si="14"/>
        <v>0</v>
      </c>
      <c r="Q121">
        <f t="shared" si="15"/>
        <v>1</v>
      </c>
      <c r="R121">
        <f t="shared" si="16"/>
        <v>0</v>
      </c>
      <c r="S121" s="113">
        <f t="shared" si="17"/>
        <v>0</v>
      </c>
    </row>
    <row r="122" spans="3:19" ht="15.75" thickBot="1">
      <c r="C122" s="58">
        <v>0.5</v>
      </c>
      <c r="D122" s="58">
        <v>1</v>
      </c>
      <c r="E122" s="58">
        <v>6</v>
      </c>
      <c r="F122" s="58">
        <v>3.5</v>
      </c>
      <c r="G122" s="58">
        <v>11</v>
      </c>
      <c r="H122" s="58">
        <v>62.159100000000002</v>
      </c>
      <c r="I122" s="31" t="s">
        <v>312</v>
      </c>
      <c r="N122">
        <f t="shared" si="12"/>
        <v>0</v>
      </c>
      <c r="O122">
        <f t="shared" si="13"/>
        <v>0</v>
      </c>
      <c r="P122">
        <f t="shared" si="14"/>
        <v>1</v>
      </c>
      <c r="Q122">
        <f t="shared" si="15"/>
        <v>0</v>
      </c>
      <c r="R122">
        <f t="shared" si="16"/>
        <v>0</v>
      </c>
      <c r="S122" s="113">
        <f t="shared" si="17"/>
        <v>0</v>
      </c>
    </row>
    <row r="123" spans="3:19" ht="15.75" thickBot="1">
      <c r="C123" s="60">
        <v>1</v>
      </c>
      <c r="D123" s="60">
        <v>1</v>
      </c>
      <c r="E123" s="60">
        <v>5.5</v>
      </c>
      <c r="F123" s="60">
        <v>3</v>
      </c>
      <c r="G123" s="60">
        <v>10.5</v>
      </c>
      <c r="H123" s="60">
        <v>60.329500000000003</v>
      </c>
      <c r="I123" s="31" t="s">
        <v>312</v>
      </c>
      <c r="N123">
        <f t="shared" si="12"/>
        <v>0</v>
      </c>
      <c r="O123">
        <f t="shared" si="13"/>
        <v>0</v>
      </c>
      <c r="P123">
        <f t="shared" si="14"/>
        <v>1</v>
      </c>
      <c r="Q123">
        <f t="shared" si="15"/>
        <v>0</v>
      </c>
      <c r="R123">
        <f t="shared" si="16"/>
        <v>0</v>
      </c>
      <c r="S123" s="113">
        <f t="shared" si="17"/>
        <v>0</v>
      </c>
    </row>
    <row r="124" spans="3:19" ht="15.75" thickBot="1">
      <c r="C124" s="58">
        <v>2</v>
      </c>
      <c r="D124" s="58">
        <v>1</v>
      </c>
      <c r="E124" s="58">
        <v>5.5</v>
      </c>
      <c r="F124" s="58">
        <v>1</v>
      </c>
      <c r="G124" s="58">
        <v>9.5</v>
      </c>
      <c r="H124" s="58">
        <v>55.3523</v>
      </c>
      <c r="I124" s="31" t="s">
        <v>312</v>
      </c>
      <c r="N124">
        <f t="shared" si="12"/>
        <v>0</v>
      </c>
      <c r="O124">
        <f t="shared" si="13"/>
        <v>0</v>
      </c>
      <c r="P124">
        <f t="shared" si="14"/>
        <v>1</v>
      </c>
      <c r="Q124">
        <f t="shared" si="15"/>
        <v>0</v>
      </c>
      <c r="R124">
        <f t="shared" si="16"/>
        <v>0</v>
      </c>
      <c r="S124" s="113">
        <f t="shared" si="17"/>
        <v>0</v>
      </c>
    </row>
    <row r="125" spans="3:19" ht="15.75" thickBot="1">
      <c r="C125" s="60">
        <v>0</v>
      </c>
      <c r="D125" s="60">
        <v>2</v>
      </c>
      <c r="E125" s="60">
        <v>4</v>
      </c>
      <c r="F125" s="60">
        <v>3</v>
      </c>
      <c r="G125" s="60">
        <v>9</v>
      </c>
      <c r="H125" s="60">
        <v>53.613599999999998</v>
      </c>
      <c r="I125" s="31" t="s">
        <v>312</v>
      </c>
      <c r="N125">
        <f t="shared" si="12"/>
        <v>0</v>
      </c>
      <c r="O125">
        <f t="shared" si="13"/>
        <v>0</v>
      </c>
      <c r="P125">
        <f t="shared" si="14"/>
        <v>0</v>
      </c>
      <c r="Q125">
        <f t="shared" si="15"/>
        <v>0</v>
      </c>
      <c r="R125">
        <f t="shared" si="16"/>
        <v>0</v>
      </c>
      <c r="S125" s="113">
        <f t="shared" si="17"/>
        <v>0</v>
      </c>
    </row>
    <row r="126" spans="3:19" ht="15.75" thickBot="1">
      <c r="C126" s="58">
        <v>1</v>
      </c>
      <c r="D126" s="58">
        <v>0</v>
      </c>
      <c r="E126" s="58">
        <v>5</v>
      </c>
      <c r="F126" s="58">
        <v>3</v>
      </c>
      <c r="G126" s="58">
        <v>9</v>
      </c>
      <c r="H126" s="58">
        <v>50.0227</v>
      </c>
      <c r="I126" s="31" t="s">
        <v>312</v>
      </c>
      <c r="N126">
        <f t="shared" si="12"/>
        <v>0</v>
      </c>
      <c r="O126">
        <f t="shared" si="13"/>
        <v>0</v>
      </c>
      <c r="P126">
        <f t="shared" si="14"/>
        <v>1</v>
      </c>
      <c r="Q126">
        <f t="shared" si="15"/>
        <v>0</v>
      </c>
      <c r="R126">
        <f t="shared" si="16"/>
        <v>0</v>
      </c>
      <c r="S126" s="113">
        <f t="shared" si="17"/>
        <v>0</v>
      </c>
    </row>
    <row r="127" spans="3:19" ht="15.75" thickBot="1">
      <c r="C127" s="60">
        <v>1</v>
      </c>
      <c r="D127" s="60">
        <v>0</v>
      </c>
      <c r="E127" s="60">
        <v>1</v>
      </c>
      <c r="F127" s="60">
        <v>5</v>
      </c>
      <c r="G127" s="60">
        <v>7</v>
      </c>
      <c r="H127" s="60">
        <v>42.9773</v>
      </c>
      <c r="I127" s="31" t="s">
        <v>312</v>
      </c>
      <c r="N127">
        <f t="shared" ref="N127:N190" si="18">IF(C127&gt;=5,1,0)</f>
        <v>0</v>
      </c>
      <c r="O127">
        <f t="shared" ref="O127:O190" si="19">IF(D127&gt;=5,1,0)</f>
        <v>0</v>
      </c>
      <c r="P127">
        <f t="shared" ref="P127:P190" si="20">IF(E127&gt;=5,1,0)</f>
        <v>0</v>
      </c>
      <c r="Q127">
        <f t="shared" ref="Q127:Q190" si="21">IF(F127&gt;=5,1,0)</f>
        <v>1</v>
      </c>
      <c r="R127">
        <f t="shared" ref="R127:R190" si="22">IF(G127&gt;=14,1,0)</f>
        <v>0</v>
      </c>
      <c r="S127" s="113">
        <f t="shared" ref="S127:S190" si="23">IF((N127+O127+P127+Q127+R127)&gt;=3,1,0)</f>
        <v>0</v>
      </c>
    </row>
    <row r="128" spans="3:19" ht="15.75" thickBot="1">
      <c r="C128" s="58">
        <v>0</v>
      </c>
      <c r="D128" s="58">
        <v>1</v>
      </c>
      <c r="E128" s="58">
        <v>2</v>
      </c>
      <c r="F128" s="58">
        <v>4</v>
      </c>
      <c r="G128" s="58">
        <v>7</v>
      </c>
      <c r="H128" s="58">
        <v>42.204500000000003</v>
      </c>
      <c r="I128" s="31" t="s">
        <v>312</v>
      </c>
      <c r="N128">
        <f t="shared" si="18"/>
        <v>0</v>
      </c>
      <c r="O128">
        <f t="shared" si="19"/>
        <v>0</v>
      </c>
      <c r="P128">
        <f t="shared" si="20"/>
        <v>0</v>
      </c>
      <c r="Q128">
        <f t="shared" si="21"/>
        <v>0</v>
      </c>
      <c r="R128">
        <f t="shared" si="22"/>
        <v>0</v>
      </c>
      <c r="S128" s="113">
        <f t="shared" si="23"/>
        <v>0</v>
      </c>
    </row>
    <row r="129" spans="1:19" ht="15.75" thickBot="1">
      <c r="C129" s="60">
        <v>0</v>
      </c>
      <c r="D129" s="60">
        <v>0</v>
      </c>
      <c r="E129" s="60">
        <v>4.5</v>
      </c>
      <c r="F129" s="60">
        <v>1</v>
      </c>
      <c r="G129" s="60">
        <v>5.5</v>
      </c>
      <c r="H129" s="60">
        <v>27.943200000000001</v>
      </c>
      <c r="I129" s="31" t="s">
        <v>312</v>
      </c>
      <c r="N129">
        <f t="shared" si="18"/>
        <v>0</v>
      </c>
      <c r="O129">
        <f t="shared" si="19"/>
        <v>0</v>
      </c>
      <c r="P129">
        <f t="shared" si="20"/>
        <v>0</v>
      </c>
      <c r="Q129">
        <f t="shared" si="21"/>
        <v>0</v>
      </c>
      <c r="R129">
        <f t="shared" si="22"/>
        <v>0</v>
      </c>
      <c r="S129" s="113">
        <f t="shared" si="23"/>
        <v>0</v>
      </c>
    </row>
    <row r="130" spans="1:19" ht="15.75" thickBot="1">
      <c r="C130" s="58">
        <v>0</v>
      </c>
      <c r="D130" s="58">
        <v>3</v>
      </c>
      <c r="E130" s="58">
        <v>0</v>
      </c>
      <c r="F130" s="58">
        <v>2</v>
      </c>
      <c r="G130" s="58">
        <v>5</v>
      </c>
      <c r="H130" s="58">
        <v>35.9773</v>
      </c>
      <c r="I130" s="31" t="s">
        <v>312</v>
      </c>
      <c r="N130">
        <f t="shared" si="18"/>
        <v>0</v>
      </c>
      <c r="O130">
        <f t="shared" si="19"/>
        <v>0</v>
      </c>
      <c r="P130">
        <f t="shared" si="20"/>
        <v>0</v>
      </c>
      <c r="Q130">
        <f t="shared" si="21"/>
        <v>0</v>
      </c>
      <c r="R130">
        <f t="shared" si="22"/>
        <v>0</v>
      </c>
      <c r="S130" s="113">
        <f t="shared" si="23"/>
        <v>0</v>
      </c>
    </row>
    <row r="131" spans="1:19" ht="15.75" thickBot="1">
      <c r="C131" s="60">
        <v>1</v>
      </c>
      <c r="D131" s="60">
        <v>1</v>
      </c>
      <c r="E131" s="60">
        <v>0</v>
      </c>
      <c r="F131" s="60">
        <v>3</v>
      </c>
      <c r="G131" s="60">
        <v>5</v>
      </c>
      <c r="H131" s="60">
        <v>33.704500000000003</v>
      </c>
      <c r="I131" s="31" t="s">
        <v>312</v>
      </c>
      <c r="N131">
        <f t="shared" si="18"/>
        <v>0</v>
      </c>
      <c r="O131">
        <f t="shared" si="19"/>
        <v>0</v>
      </c>
      <c r="P131">
        <f t="shared" si="20"/>
        <v>0</v>
      </c>
      <c r="Q131">
        <f t="shared" si="21"/>
        <v>0</v>
      </c>
      <c r="R131">
        <f t="shared" si="22"/>
        <v>0</v>
      </c>
      <c r="S131" s="113">
        <f t="shared" si="23"/>
        <v>0</v>
      </c>
    </row>
    <row r="132" spans="1:19" ht="15.75" thickBot="1">
      <c r="C132" s="58">
        <v>1</v>
      </c>
      <c r="D132" s="58">
        <v>1</v>
      </c>
      <c r="E132" s="58">
        <v>0</v>
      </c>
      <c r="F132" s="58">
        <v>2</v>
      </c>
      <c r="G132" s="58">
        <v>4</v>
      </c>
      <c r="H132" s="58">
        <v>27.545500000000001</v>
      </c>
      <c r="I132" s="31" t="s">
        <v>312</v>
      </c>
      <c r="N132">
        <f t="shared" si="18"/>
        <v>0</v>
      </c>
      <c r="O132">
        <f t="shared" si="19"/>
        <v>0</v>
      </c>
      <c r="P132">
        <f t="shared" si="20"/>
        <v>0</v>
      </c>
      <c r="Q132">
        <f t="shared" si="21"/>
        <v>0</v>
      </c>
      <c r="R132">
        <f t="shared" si="22"/>
        <v>0</v>
      </c>
      <c r="S132" s="113">
        <f t="shared" si="23"/>
        <v>0</v>
      </c>
    </row>
    <row r="133" spans="1:19" ht="15.75" thickBot="1">
      <c r="C133" s="63">
        <v>0</v>
      </c>
      <c r="D133" s="63">
        <v>0</v>
      </c>
      <c r="E133" s="63">
        <v>0</v>
      </c>
      <c r="F133" s="63">
        <v>4</v>
      </c>
      <c r="G133" s="63">
        <v>4</v>
      </c>
      <c r="H133" s="63">
        <v>24.636399999999998</v>
      </c>
      <c r="I133" s="31" t="s">
        <v>312</v>
      </c>
      <c r="N133">
        <f t="shared" si="18"/>
        <v>0</v>
      </c>
      <c r="O133">
        <f t="shared" si="19"/>
        <v>0</v>
      </c>
      <c r="P133">
        <f t="shared" si="20"/>
        <v>0</v>
      </c>
      <c r="Q133">
        <f t="shared" si="21"/>
        <v>0</v>
      </c>
      <c r="R133">
        <f t="shared" si="22"/>
        <v>0</v>
      </c>
      <c r="S133" s="113">
        <f t="shared" si="23"/>
        <v>0</v>
      </c>
    </row>
    <row r="134" spans="1:19" ht="15.75" thickBot="1">
      <c r="C134" s="58">
        <v>1</v>
      </c>
      <c r="D134" s="58">
        <v>2</v>
      </c>
      <c r="E134" s="58">
        <v>0</v>
      </c>
      <c r="F134" s="58">
        <v>0</v>
      </c>
      <c r="G134" s="58">
        <v>3</v>
      </c>
      <c r="H134" s="58">
        <v>23.113600000000002</v>
      </c>
      <c r="I134" s="31" t="s">
        <v>312</v>
      </c>
      <c r="N134">
        <f t="shared" si="18"/>
        <v>0</v>
      </c>
      <c r="O134">
        <f t="shared" si="19"/>
        <v>0</v>
      </c>
      <c r="P134">
        <f t="shared" si="20"/>
        <v>0</v>
      </c>
      <c r="Q134">
        <f t="shared" si="21"/>
        <v>0</v>
      </c>
      <c r="R134">
        <f t="shared" si="22"/>
        <v>0</v>
      </c>
      <c r="S134" s="113">
        <f t="shared" si="23"/>
        <v>0</v>
      </c>
    </row>
    <row r="135" spans="1:19" ht="15.75" thickBot="1">
      <c r="C135" s="60">
        <v>0.5</v>
      </c>
      <c r="D135" s="60">
        <v>2</v>
      </c>
      <c r="E135" s="60">
        <v>0</v>
      </c>
      <c r="F135" s="60">
        <v>0</v>
      </c>
      <c r="G135" s="60">
        <v>2.5</v>
      </c>
      <c r="H135" s="60">
        <v>19.443200000000001</v>
      </c>
      <c r="I135" s="31" t="s">
        <v>312</v>
      </c>
      <c r="N135">
        <f t="shared" si="18"/>
        <v>0</v>
      </c>
      <c r="O135">
        <f t="shared" si="19"/>
        <v>0</v>
      </c>
      <c r="P135">
        <f t="shared" si="20"/>
        <v>0</v>
      </c>
      <c r="Q135">
        <f t="shared" si="21"/>
        <v>0</v>
      </c>
      <c r="R135">
        <f t="shared" si="22"/>
        <v>0</v>
      </c>
      <c r="S135" s="113">
        <f t="shared" si="23"/>
        <v>0</v>
      </c>
    </row>
    <row r="136" spans="1:19" ht="15.75" thickBot="1">
      <c r="C136" s="58">
        <v>0.5</v>
      </c>
      <c r="D136" s="58">
        <v>2</v>
      </c>
      <c r="E136" s="58">
        <v>0</v>
      </c>
      <c r="F136" s="58">
        <v>0</v>
      </c>
      <c r="G136" s="58">
        <v>2.5</v>
      </c>
      <c r="H136" s="58">
        <v>19.443200000000001</v>
      </c>
      <c r="I136" s="31" t="s">
        <v>312</v>
      </c>
      <c r="N136">
        <f t="shared" si="18"/>
        <v>0</v>
      </c>
      <c r="O136">
        <f t="shared" si="19"/>
        <v>0</v>
      </c>
      <c r="P136">
        <f t="shared" si="20"/>
        <v>0</v>
      </c>
      <c r="Q136">
        <f t="shared" si="21"/>
        <v>0</v>
      </c>
      <c r="R136">
        <f t="shared" si="22"/>
        <v>0</v>
      </c>
      <c r="S136" s="113">
        <f t="shared" si="23"/>
        <v>0</v>
      </c>
    </row>
    <row r="137" spans="1:19" ht="15.75" thickBot="1">
      <c r="C137" s="60">
        <v>0.5</v>
      </c>
      <c r="D137" s="60">
        <v>1</v>
      </c>
      <c r="E137" s="60">
        <v>0</v>
      </c>
      <c r="F137" s="60">
        <v>1</v>
      </c>
      <c r="G137" s="60">
        <v>2.5</v>
      </c>
      <c r="H137" s="60">
        <v>17.715900000000001</v>
      </c>
      <c r="I137" s="31" t="s">
        <v>312</v>
      </c>
      <c r="N137">
        <f t="shared" si="18"/>
        <v>0</v>
      </c>
      <c r="O137">
        <f t="shared" si="19"/>
        <v>0</v>
      </c>
      <c r="P137">
        <f t="shared" si="20"/>
        <v>0</v>
      </c>
      <c r="Q137">
        <f t="shared" si="21"/>
        <v>0</v>
      </c>
      <c r="R137">
        <f t="shared" si="22"/>
        <v>0</v>
      </c>
      <c r="S137" s="113">
        <f t="shared" si="23"/>
        <v>0</v>
      </c>
    </row>
    <row r="138" spans="1:19" ht="15.75" thickBot="1">
      <c r="A138" s="31" t="s">
        <v>579</v>
      </c>
      <c r="B138" s="22" t="s">
        <v>586</v>
      </c>
      <c r="C138" s="22">
        <v>8</v>
      </c>
      <c r="D138" s="22">
        <v>3</v>
      </c>
      <c r="E138" s="22">
        <v>8</v>
      </c>
      <c r="F138" s="22">
        <v>10</v>
      </c>
      <c r="G138" s="23">
        <v>29</v>
      </c>
      <c r="N138">
        <f t="shared" si="18"/>
        <v>1</v>
      </c>
      <c r="O138">
        <f t="shared" si="19"/>
        <v>0</v>
      </c>
      <c r="P138">
        <f t="shared" si="20"/>
        <v>1</v>
      </c>
      <c r="Q138">
        <f t="shared" si="21"/>
        <v>1</v>
      </c>
      <c r="R138">
        <f t="shared" si="22"/>
        <v>1</v>
      </c>
      <c r="S138" s="113">
        <f t="shared" si="23"/>
        <v>1</v>
      </c>
    </row>
    <row r="139" spans="1:19" ht="30.75" thickBot="1">
      <c r="B139" s="25" t="s">
        <v>587</v>
      </c>
      <c r="C139" s="25">
        <v>6.5</v>
      </c>
      <c r="D139" s="25">
        <v>4</v>
      </c>
      <c r="E139" s="25">
        <v>7</v>
      </c>
      <c r="F139" s="25">
        <v>6.5</v>
      </c>
      <c r="G139" s="26">
        <v>24</v>
      </c>
      <c r="N139">
        <f t="shared" si="18"/>
        <v>1</v>
      </c>
      <c r="O139">
        <f t="shared" si="19"/>
        <v>0</v>
      </c>
      <c r="P139">
        <f t="shared" si="20"/>
        <v>1</v>
      </c>
      <c r="Q139">
        <f t="shared" si="21"/>
        <v>1</v>
      </c>
      <c r="R139">
        <f t="shared" si="22"/>
        <v>1</v>
      </c>
      <c r="S139" s="113">
        <f t="shared" si="23"/>
        <v>1</v>
      </c>
    </row>
    <row r="140" spans="1:19" ht="30.75" thickBot="1">
      <c r="B140" s="22" t="s">
        <v>588</v>
      </c>
      <c r="C140" s="22">
        <v>4</v>
      </c>
      <c r="D140" s="22">
        <v>4</v>
      </c>
      <c r="E140" s="22">
        <v>8</v>
      </c>
      <c r="F140" s="22">
        <v>0</v>
      </c>
      <c r="G140" s="23">
        <v>16</v>
      </c>
      <c r="N140">
        <f t="shared" si="18"/>
        <v>0</v>
      </c>
      <c r="O140">
        <f t="shared" si="19"/>
        <v>0</v>
      </c>
      <c r="P140">
        <f t="shared" si="20"/>
        <v>1</v>
      </c>
      <c r="Q140">
        <f t="shared" si="21"/>
        <v>0</v>
      </c>
      <c r="R140">
        <f t="shared" si="22"/>
        <v>1</v>
      </c>
      <c r="S140" s="113">
        <f t="shared" si="23"/>
        <v>0</v>
      </c>
    </row>
    <row r="141" spans="1:19" ht="45.75" thickBot="1">
      <c r="B141" s="25" t="s">
        <v>589</v>
      </c>
      <c r="C141" s="25">
        <v>6</v>
      </c>
      <c r="D141" s="25">
        <v>1</v>
      </c>
      <c r="E141" s="25">
        <v>4</v>
      </c>
      <c r="F141" s="25">
        <v>3</v>
      </c>
      <c r="G141" s="26">
        <v>14</v>
      </c>
      <c r="N141">
        <f t="shared" si="18"/>
        <v>1</v>
      </c>
      <c r="O141">
        <f t="shared" si="19"/>
        <v>0</v>
      </c>
      <c r="P141">
        <f t="shared" si="20"/>
        <v>0</v>
      </c>
      <c r="Q141">
        <f t="shared" si="21"/>
        <v>0</v>
      </c>
      <c r="R141">
        <f t="shared" si="22"/>
        <v>1</v>
      </c>
      <c r="S141" s="113">
        <f t="shared" si="23"/>
        <v>0</v>
      </c>
    </row>
    <row r="142" spans="1:19" ht="30.75" thickBot="1">
      <c r="B142" s="22" t="s">
        <v>590</v>
      </c>
      <c r="C142" s="22">
        <v>4.5</v>
      </c>
      <c r="D142" s="22">
        <v>6</v>
      </c>
      <c r="E142" s="22">
        <v>0</v>
      </c>
      <c r="F142" s="22">
        <v>2</v>
      </c>
      <c r="G142" s="23">
        <v>12.5</v>
      </c>
      <c r="N142">
        <f t="shared" si="18"/>
        <v>0</v>
      </c>
      <c r="O142">
        <f t="shared" si="19"/>
        <v>1</v>
      </c>
      <c r="P142">
        <f t="shared" si="20"/>
        <v>0</v>
      </c>
      <c r="Q142">
        <f t="shared" si="21"/>
        <v>0</v>
      </c>
      <c r="R142">
        <f t="shared" si="22"/>
        <v>0</v>
      </c>
      <c r="S142" s="113">
        <f t="shared" si="23"/>
        <v>0</v>
      </c>
    </row>
    <row r="143" spans="1:19" ht="15.75" thickBot="1">
      <c r="B143" s="25" t="s">
        <v>591</v>
      </c>
      <c r="C143" s="25">
        <v>2.5</v>
      </c>
      <c r="D143" s="25">
        <v>1</v>
      </c>
      <c r="E143" s="25">
        <v>4</v>
      </c>
      <c r="F143" s="25">
        <v>3</v>
      </c>
      <c r="G143" s="26">
        <v>10.5</v>
      </c>
      <c r="N143">
        <f t="shared" si="18"/>
        <v>0</v>
      </c>
      <c r="O143">
        <f t="shared" si="19"/>
        <v>0</v>
      </c>
      <c r="P143">
        <f t="shared" si="20"/>
        <v>0</v>
      </c>
      <c r="Q143">
        <f t="shared" si="21"/>
        <v>0</v>
      </c>
      <c r="R143">
        <f t="shared" si="22"/>
        <v>0</v>
      </c>
      <c r="S143" s="113">
        <f t="shared" si="23"/>
        <v>0</v>
      </c>
    </row>
    <row r="144" spans="1:19" ht="15.75" thickBot="1">
      <c r="B144" s="22" t="s">
        <v>592</v>
      </c>
      <c r="C144" s="22">
        <v>3</v>
      </c>
      <c r="D144" s="22">
        <v>0</v>
      </c>
      <c r="E144" s="22">
        <v>4</v>
      </c>
      <c r="F144" s="22">
        <v>3</v>
      </c>
      <c r="G144" s="23">
        <v>10</v>
      </c>
      <c r="N144">
        <f t="shared" si="18"/>
        <v>0</v>
      </c>
      <c r="O144">
        <f t="shared" si="19"/>
        <v>0</v>
      </c>
      <c r="P144">
        <f t="shared" si="20"/>
        <v>0</v>
      </c>
      <c r="Q144">
        <f t="shared" si="21"/>
        <v>0</v>
      </c>
      <c r="R144">
        <f t="shared" si="22"/>
        <v>0</v>
      </c>
      <c r="S144" s="113">
        <f t="shared" si="23"/>
        <v>0</v>
      </c>
    </row>
    <row r="145" spans="1:19" ht="15.75" thickBot="1">
      <c r="B145" s="25" t="s">
        <v>593</v>
      </c>
      <c r="C145" s="25">
        <v>2.5</v>
      </c>
      <c r="D145" s="25">
        <v>0</v>
      </c>
      <c r="E145" s="25">
        <v>1</v>
      </c>
      <c r="F145" s="25">
        <v>6</v>
      </c>
      <c r="G145" s="26">
        <v>9.5</v>
      </c>
      <c r="N145">
        <f t="shared" si="18"/>
        <v>0</v>
      </c>
      <c r="O145">
        <f t="shared" si="19"/>
        <v>0</v>
      </c>
      <c r="P145">
        <f t="shared" si="20"/>
        <v>0</v>
      </c>
      <c r="Q145">
        <f t="shared" si="21"/>
        <v>1</v>
      </c>
      <c r="R145">
        <f t="shared" si="22"/>
        <v>0</v>
      </c>
      <c r="S145" s="113">
        <f t="shared" si="23"/>
        <v>0</v>
      </c>
    </row>
    <row r="146" spans="1:19" ht="30.75" thickBot="1">
      <c r="B146" s="22" t="s">
        <v>594</v>
      </c>
      <c r="C146" s="22">
        <v>0</v>
      </c>
      <c r="D146" s="22">
        <v>0</v>
      </c>
      <c r="E146" s="22">
        <v>0</v>
      </c>
      <c r="F146" s="22">
        <v>6</v>
      </c>
      <c r="G146" s="23">
        <v>6</v>
      </c>
      <c r="N146">
        <f t="shared" si="18"/>
        <v>0</v>
      </c>
      <c r="O146">
        <f t="shared" si="19"/>
        <v>0</v>
      </c>
      <c r="P146">
        <f t="shared" si="20"/>
        <v>0</v>
      </c>
      <c r="Q146">
        <f t="shared" si="21"/>
        <v>1</v>
      </c>
      <c r="R146">
        <f t="shared" si="22"/>
        <v>0</v>
      </c>
      <c r="S146" s="113">
        <f t="shared" si="23"/>
        <v>0</v>
      </c>
    </row>
    <row r="147" spans="1:19" ht="15.75" thickBot="1">
      <c r="B147" s="25" t="s">
        <v>595</v>
      </c>
      <c r="C147" s="25">
        <v>4</v>
      </c>
      <c r="D147" s="25">
        <v>0</v>
      </c>
      <c r="E147" s="25">
        <v>2</v>
      </c>
      <c r="F147" s="25">
        <v>0</v>
      </c>
      <c r="G147" s="26">
        <v>6</v>
      </c>
      <c r="N147">
        <f t="shared" si="18"/>
        <v>0</v>
      </c>
      <c r="O147">
        <f t="shared" si="19"/>
        <v>0</v>
      </c>
      <c r="P147">
        <f t="shared" si="20"/>
        <v>0</v>
      </c>
      <c r="Q147">
        <f t="shared" si="21"/>
        <v>0</v>
      </c>
      <c r="R147">
        <f t="shared" si="22"/>
        <v>0</v>
      </c>
      <c r="S147" s="113">
        <f t="shared" si="23"/>
        <v>0</v>
      </c>
    </row>
    <row r="148" spans="1:19">
      <c r="A148" s="31" t="s">
        <v>642</v>
      </c>
      <c r="C148" s="31">
        <v>6</v>
      </c>
      <c r="D148" s="31">
        <v>1</v>
      </c>
      <c r="E148" s="31">
        <v>7</v>
      </c>
      <c r="F148" s="31">
        <v>7</v>
      </c>
      <c r="G148" s="31">
        <v>21</v>
      </c>
      <c r="I148" s="31" t="s">
        <v>306</v>
      </c>
      <c r="N148">
        <f t="shared" si="18"/>
        <v>1</v>
      </c>
      <c r="O148">
        <f t="shared" si="19"/>
        <v>0</v>
      </c>
      <c r="P148">
        <f t="shared" si="20"/>
        <v>1</v>
      </c>
      <c r="Q148">
        <f t="shared" si="21"/>
        <v>1</v>
      </c>
      <c r="R148">
        <f t="shared" si="22"/>
        <v>1</v>
      </c>
      <c r="S148" s="113">
        <f t="shared" si="23"/>
        <v>1</v>
      </c>
    </row>
    <row r="149" spans="1:19">
      <c r="C149" s="31">
        <v>6</v>
      </c>
      <c r="D149" s="31">
        <v>2</v>
      </c>
      <c r="E149" s="31">
        <v>2</v>
      </c>
      <c r="F149" s="31">
        <v>5</v>
      </c>
      <c r="G149" s="31">
        <v>15</v>
      </c>
      <c r="I149" s="31" t="s">
        <v>306</v>
      </c>
      <c r="N149">
        <f t="shared" si="18"/>
        <v>1</v>
      </c>
      <c r="O149">
        <f t="shared" si="19"/>
        <v>0</v>
      </c>
      <c r="P149">
        <f t="shared" si="20"/>
        <v>0</v>
      </c>
      <c r="Q149">
        <f t="shared" si="21"/>
        <v>1</v>
      </c>
      <c r="R149">
        <f t="shared" si="22"/>
        <v>1</v>
      </c>
      <c r="S149" s="113">
        <f t="shared" si="23"/>
        <v>1</v>
      </c>
    </row>
    <row r="150" spans="1:19">
      <c r="C150" s="31">
        <v>0</v>
      </c>
      <c r="D150" s="31">
        <v>0</v>
      </c>
      <c r="E150" s="31">
        <v>6</v>
      </c>
      <c r="F150" s="31">
        <v>9</v>
      </c>
      <c r="G150" s="31">
        <v>15</v>
      </c>
      <c r="I150" s="31" t="s">
        <v>306</v>
      </c>
      <c r="N150">
        <f t="shared" si="18"/>
        <v>0</v>
      </c>
      <c r="O150">
        <f t="shared" si="19"/>
        <v>0</v>
      </c>
      <c r="P150">
        <f t="shared" si="20"/>
        <v>1</v>
      </c>
      <c r="Q150">
        <f t="shared" si="21"/>
        <v>1</v>
      </c>
      <c r="R150">
        <f t="shared" si="22"/>
        <v>1</v>
      </c>
      <c r="S150" s="113">
        <f t="shared" si="23"/>
        <v>1</v>
      </c>
    </row>
    <row r="151" spans="1:19">
      <c r="C151" s="31">
        <v>7</v>
      </c>
      <c r="D151" s="31">
        <v>2</v>
      </c>
      <c r="E151" s="31">
        <v>4</v>
      </c>
      <c r="F151" s="31">
        <v>3</v>
      </c>
      <c r="G151" s="31">
        <v>16</v>
      </c>
      <c r="I151" s="31" t="s">
        <v>312</v>
      </c>
      <c r="N151">
        <f t="shared" si="18"/>
        <v>1</v>
      </c>
      <c r="O151">
        <f t="shared" si="19"/>
        <v>0</v>
      </c>
      <c r="P151">
        <f t="shared" si="20"/>
        <v>0</v>
      </c>
      <c r="Q151">
        <f t="shared" si="21"/>
        <v>0</v>
      </c>
      <c r="R151">
        <f t="shared" si="22"/>
        <v>1</v>
      </c>
      <c r="S151" s="113">
        <f t="shared" si="23"/>
        <v>0</v>
      </c>
    </row>
    <row r="152" spans="1:19">
      <c r="C152" s="31">
        <v>3</v>
      </c>
      <c r="D152" s="31">
        <v>2</v>
      </c>
      <c r="E152" s="31">
        <v>8</v>
      </c>
      <c r="F152" s="31">
        <v>3</v>
      </c>
      <c r="G152" s="31">
        <v>16</v>
      </c>
      <c r="I152" s="31" t="s">
        <v>312</v>
      </c>
      <c r="N152">
        <f t="shared" si="18"/>
        <v>0</v>
      </c>
      <c r="O152">
        <f t="shared" si="19"/>
        <v>0</v>
      </c>
      <c r="P152">
        <f t="shared" si="20"/>
        <v>1</v>
      </c>
      <c r="Q152">
        <f t="shared" si="21"/>
        <v>0</v>
      </c>
      <c r="R152">
        <f t="shared" si="22"/>
        <v>1</v>
      </c>
      <c r="S152" s="113">
        <f t="shared" si="23"/>
        <v>0</v>
      </c>
    </row>
    <row r="153" spans="1:19">
      <c r="C153" s="31">
        <v>3</v>
      </c>
      <c r="D153" s="31">
        <v>2</v>
      </c>
      <c r="E153" s="31">
        <v>7</v>
      </c>
      <c r="F153" s="31">
        <v>3</v>
      </c>
      <c r="G153" s="31">
        <v>15</v>
      </c>
      <c r="I153" s="31" t="s">
        <v>312</v>
      </c>
      <c r="N153">
        <f t="shared" si="18"/>
        <v>0</v>
      </c>
      <c r="O153">
        <f t="shared" si="19"/>
        <v>0</v>
      </c>
      <c r="P153">
        <f t="shared" si="20"/>
        <v>1</v>
      </c>
      <c r="Q153">
        <f t="shared" si="21"/>
        <v>0</v>
      </c>
      <c r="R153">
        <f t="shared" si="22"/>
        <v>1</v>
      </c>
      <c r="S153" s="113">
        <f t="shared" si="23"/>
        <v>0</v>
      </c>
    </row>
    <row r="154" spans="1:19">
      <c r="C154" s="31">
        <v>4.5</v>
      </c>
      <c r="D154" s="31">
        <v>2</v>
      </c>
      <c r="E154" s="31">
        <v>4</v>
      </c>
      <c r="F154" s="31">
        <v>3</v>
      </c>
      <c r="G154" s="31">
        <v>13.5</v>
      </c>
      <c r="I154" s="31" t="s">
        <v>312</v>
      </c>
      <c r="N154">
        <f t="shared" si="18"/>
        <v>0</v>
      </c>
      <c r="O154">
        <f t="shared" si="19"/>
        <v>0</v>
      </c>
      <c r="P154">
        <f t="shared" si="20"/>
        <v>0</v>
      </c>
      <c r="Q154">
        <f t="shared" si="21"/>
        <v>0</v>
      </c>
      <c r="R154">
        <f t="shared" si="22"/>
        <v>0</v>
      </c>
      <c r="S154" s="113">
        <f t="shared" si="23"/>
        <v>0</v>
      </c>
    </row>
    <row r="155" spans="1:19">
      <c r="C155" s="31">
        <v>2</v>
      </c>
      <c r="D155" s="31">
        <v>2</v>
      </c>
      <c r="E155" s="31">
        <v>4</v>
      </c>
      <c r="F155" s="31">
        <v>5</v>
      </c>
      <c r="G155" s="31">
        <v>13</v>
      </c>
      <c r="I155" s="31" t="s">
        <v>312</v>
      </c>
      <c r="N155">
        <f t="shared" si="18"/>
        <v>0</v>
      </c>
      <c r="O155">
        <f t="shared" si="19"/>
        <v>0</v>
      </c>
      <c r="P155">
        <f t="shared" si="20"/>
        <v>0</v>
      </c>
      <c r="Q155">
        <f t="shared" si="21"/>
        <v>1</v>
      </c>
      <c r="R155">
        <f t="shared" si="22"/>
        <v>0</v>
      </c>
      <c r="S155" s="113">
        <f t="shared" si="23"/>
        <v>0</v>
      </c>
    </row>
    <row r="156" spans="1:19">
      <c r="C156" s="31">
        <v>0</v>
      </c>
      <c r="D156" s="31">
        <v>1</v>
      </c>
      <c r="E156" s="31">
        <v>3</v>
      </c>
      <c r="F156" s="31">
        <v>9</v>
      </c>
      <c r="G156" s="31">
        <v>13</v>
      </c>
      <c r="I156" s="31" t="s">
        <v>312</v>
      </c>
      <c r="N156">
        <f t="shared" si="18"/>
        <v>0</v>
      </c>
      <c r="O156">
        <f t="shared" si="19"/>
        <v>0</v>
      </c>
      <c r="P156">
        <f t="shared" si="20"/>
        <v>0</v>
      </c>
      <c r="Q156">
        <f t="shared" si="21"/>
        <v>1</v>
      </c>
      <c r="R156">
        <f t="shared" si="22"/>
        <v>0</v>
      </c>
      <c r="S156" s="113">
        <f t="shared" si="23"/>
        <v>0</v>
      </c>
    </row>
    <row r="157" spans="1:19">
      <c r="C157" s="31">
        <v>3.5</v>
      </c>
      <c r="D157" s="31">
        <v>1</v>
      </c>
      <c r="E157" s="31">
        <v>7</v>
      </c>
      <c r="F157" s="31">
        <v>1</v>
      </c>
      <c r="G157" s="31">
        <v>12.5</v>
      </c>
      <c r="I157" s="31" t="s">
        <v>312</v>
      </c>
      <c r="N157">
        <f t="shared" si="18"/>
        <v>0</v>
      </c>
      <c r="O157">
        <f t="shared" si="19"/>
        <v>0</v>
      </c>
      <c r="P157">
        <f t="shared" si="20"/>
        <v>1</v>
      </c>
      <c r="Q157">
        <f t="shared" si="21"/>
        <v>0</v>
      </c>
      <c r="R157">
        <f t="shared" si="22"/>
        <v>0</v>
      </c>
      <c r="S157" s="113">
        <f t="shared" si="23"/>
        <v>0</v>
      </c>
    </row>
    <row r="158" spans="1:19">
      <c r="C158" s="31">
        <v>3</v>
      </c>
      <c r="D158" s="31">
        <v>1</v>
      </c>
      <c r="E158" s="31">
        <v>6</v>
      </c>
      <c r="F158" s="31">
        <v>0</v>
      </c>
      <c r="G158" s="31">
        <v>10</v>
      </c>
      <c r="I158" s="31" t="s">
        <v>312</v>
      </c>
      <c r="N158">
        <f t="shared" si="18"/>
        <v>0</v>
      </c>
      <c r="O158">
        <f t="shared" si="19"/>
        <v>0</v>
      </c>
      <c r="P158">
        <f t="shared" si="20"/>
        <v>1</v>
      </c>
      <c r="Q158">
        <f t="shared" si="21"/>
        <v>0</v>
      </c>
      <c r="R158">
        <f t="shared" si="22"/>
        <v>0</v>
      </c>
      <c r="S158" s="113">
        <f t="shared" si="23"/>
        <v>0</v>
      </c>
    </row>
    <row r="159" spans="1:19">
      <c r="C159" s="31">
        <v>0</v>
      </c>
      <c r="D159" s="31">
        <v>1</v>
      </c>
      <c r="E159" s="31">
        <v>7</v>
      </c>
      <c r="F159" s="31">
        <v>2</v>
      </c>
      <c r="G159" s="31">
        <v>10</v>
      </c>
      <c r="I159" s="31" t="s">
        <v>312</v>
      </c>
      <c r="N159">
        <f t="shared" si="18"/>
        <v>0</v>
      </c>
      <c r="O159">
        <f t="shared" si="19"/>
        <v>0</v>
      </c>
      <c r="P159">
        <f t="shared" si="20"/>
        <v>1</v>
      </c>
      <c r="Q159">
        <f t="shared" si="21"/>
        <v>0</v>
      </c>
      <c r="R159">
        <f t="shared" si="22"/>
        <v>0</v>
      </c>
      <c r="S159" s="113">
        <f t="shared" si="23"/>
        <v>0</v>
      </c>
    </row>
    <row r="160" spans="1:19">
      <c r="C160" s="31">
        <v>0</v>
      </c>
      <c r="D160" s="31">
        <v>2</v>
      </c>
      <c r="E160" s="31">
        <v>2</v>
      </c>
      <c r="F160" s="31">
        <v>4</v>
      </c>
      <c r="G160" s="31">
        <v>8</v>
      </c>
      <c r="I160" s="31" t="s">
        <v>312</v>
      </c>
      <c r="N160">
        <f t="shared" si="18"/>
        <v>0</v>
      </c>
      <c r="O160">
        <f t="shared" si="19"/>
        <v>0</v>
      </c>
      <c r="P160">
        <f t="shared" si="20"/>
        <v>0</v>
      </c>
      <c r="Q160">
        <f t="shared" si="21"/>
        <v>0</v>
      </c>
      <c r="R160">
        <f t="shared" si="22"/>
        <v>0</v>
      </c>
      <c r="S160" s="113">
        <f t="shared" si="23"/>
        <v>0</v>
      </c>
    </row>
    <row r="161" spans="1:19">
      <c r="C161" s="31">
        <v>0</v>
      </c>
      <c r="D161" s="31">
        <v>0</v>
      </c>
      <c r="E161" s="31">
        <v>2</v>
      </c>
      <c r="F161" s="31">
        <v>6</v>
      </c>
      <c r="G161" s="31">
        <v>8</v>
      </c>
      <c r="I161" s="31" t="s">
        <v>312</v>
      </c>
      <c r="N161">
        <f t="shared" si="18"/>
        <v>0</v>
      </c>
      <c r="O161">
        <f t="shared" si="19"/>
        <v>0</v>
      </c>
      <c r="P161">
        <f t="shared" si="20"/>
        <v>0</v>
      </c>
      <c r="Q161">
        <f t="shared" si="21"/>
        <v>1</v>
      </c>
      <c r="R161">
        <f t="shared" si="22"/>
        <v>0</v>
      </c>
      <c r="S161" s="113">
        <f t="shared" si="23"/>
        <v>0</v>
      </c>
    </row>
    <row r="162" spans="1:19">
      <c r="C162" s="31">
        <v>0.5</v>
      </c>
      <c r="D162" s="31">
        <v>1</v>
      </c>
      <c r="E162" s="31">
        <v>2</v>
      </c>
      <c r="F162" s="31">
        <v>4</v>
      </c>
      <c r="G162" s="31">
        <v>7.5</v>
      </c>
      <c r="I162" s="31" t="s">
        <v>312</v>
      </c>
      <c r="N162">
        <f t="shared" si="18"/>
        <v>0</v>
      </c>
      <c r="O162">
        <f t="shared" si="19"/>
        <v>0</v>
      </c>
      <c r="P162">
        <f t="shared" si="20"/>
        <v>0</v>
      </c>
      <c r="Q162">
        <f t="shared" si="21"/>
        <v>0</v>
      </c>
      <c r="R162">
        <f t="shared" si="22"/>
        <v>0</v>
      </c>
      <c r="S162" s="113">
        <f t="shared" si="23"/>
        <v>0</v>
      </c>
    </row>
    <row r="163" spans="1:19">
      <c r="C163" s="31">
        <v>0</v>
      </c>
      <c r="D163" s="31">
        <v>2</v>
      </c>
      <c r="E163" s="31">
        <v>2</v>
      </c>
      <c r="F163" s="31">
        <v>3</v>
      </c>
      <c r="G163" s="31">
        <v>7</v>
      </c>
      <c r="I163" s="31" t="s">
        <v>312</v>
      </c>
      <c r="N163">
        <f t="shared" si="18"/>
        <v>0</v>
      </c>
      <c r="O163">
        <f t="shared" si="19"/>
        <v>0</v>
      </c>
      <c r="P163">
        <f t="shared" si="20"/>
        <v>0</v>
      </c>
      <c r="Q163">
        <f t="shared" si="21"/>
        <v>0</v>
      </c>
      <c r="R163">
        <f t="shared" si="22"/>
        <v>0</v>
      </c>
      <c r="S163" s="113">
        <f t="shared" si="23"/>
        <v>0</v>
      </c>
    </row>
    <row r="164" spans="1:19">
      <c r="C164" s="31">
        <v>0</v>
      </c>
      <c r="D164" s="31">
        <v>2</v>
      </c>
      <c r="E164" s="31">
        <v>5</v>
      </c>
      <c r="F164" s="31">
        <v>0</v>
      </c>
      <c r="G164" s="31">
        <v>7</v>
      </c>
      <c r="I164" s="31" t="s">
        <v>312</v>
      </c>
      <c r="N164">
        <f t="shared" si="18"/>
        <v>0</v>
      </c>
      <c r="O164">
        <f t="shared" si="19"/>
        <v>0</v>
      </c>
      <c r="P164">
        <f t="shared" si="20"/>
        <v>1</v>
      </c>
      <c r="Q164">
        <f t="shared" si="21"/>
        <v>0</v>
      </c>
      <c r="R164">
        <f t="shared" si="22"/>
        <v>0</v>
      </c>
      <c r="S164" s="113">
        <f t="shared" si="23"/>
        <v>0</v>
      </c>
    </row>
    <row r="165" spans="1:19">
      <c r="C165" s="31">
        <v>2</v>
      </c>
      <c r="D165" s="31">
        <v>0</v>
      </c>
      <c r="E165" s="31">
        <v>5</v>
      </c>
      <c r="F165" s="31">
        <v>0</v>
      </c>
      <c r="G165" s="31">
        <v>7</v>
      </c>
      <c r="I165" s="31" t="s">
        <v>312</v>
      </c>
      <c r="N165">
        <f t="shared" si="18"/>
        <v>0</v>
      </c>
      <c r="O165">
        <f t="shared" si="19"/>
        <v>0</v>
      </c>
      <c r="P165">
        <f t="shared" si="20"/>
        <v>1</v>
      </c>
      <c r="Q165">
        <f t="shared" si="21"/>
        <v>0</v>
      </c>
      <c r="R165">
        <f t="shared" si="22"/>
        <v>0</v>
      </c>
      <c r="S165" s="113">
        <f t="shared" si="23"/>
        <v>0</v>
      </c>
    </row>
    <row r="166" spans="1:19">
      <c r="C166" s="31">
        <v>0</v>
      </c>
      <c r="D166" s="31">
        <v>0</v>
      </c>
      <c r="E166" s="31">
        <v>5</v>
      </c>
      <c r="F166" s="31">
        <v>1</v>
      </c>
      <c r="G166" s="31">
        <v>6</v>
      </c>
      <c r="I166" s="31" t="s">
        <v>312</v>
      </c>
      <c r="N166">
        <f t="shared" si="18"/>
        <v>0</v>
      </c>
      <c r="O166">
        <f t="shared" si="19"/>
        <v>0</v>
      </c>
      <c r="P166">
        <f t="shared" si="20"/>
        <v>1</v>
      </c>
      <c r="Q166">
        <f t="shared" si="21"/>
        <v>0</v>
      </c>
      <c r="R166">
        <f t="shared" si="22"/>
        <v>0</v>
      </c>
      <c r="S166" s="113">
        <f t="shared" si="23"/>
        <v>0</v>
      </c>
    </row>
    <row r="167" spans="1:19">
      <c r="C167" s="31">
        <v>0.5</v>
      </c>
      <c r="D167" s="31">
        <v>2</v>
      </c>
      <c r="E167" s="31">
        <v>0</v>
      </c>
      <c r="F167" s="31">
        <v>0</v>
      </c>
      <c r="G167" s="31">
        <v>2.5</v>
      </c>
      <c r="I167" s="31" t="s">
        <v>312</v>
      </c>
      <c r="N167">
        <f t="shared" si="18"/>
        <v>0</v>
      </c>
      <c r="O167">
        <f t="shared" si="19"/>
        <v>0</v>
      </c>
      <c r="P167">
        <f t="shared" si="20"/>
        <v>0</v>
      </c>
      <c r="Q167">
        <f t="shared" si="21"/>
        <v>0</v>
      </c>
      <c r="R167">
        <f t="shared" si="22"/>
        <v>0</v>
      </c>
      <c r="S167" s="113">
        <f t="shared" si="23"/>
        <v>0</v>
      </c>
    </row>
    <row r="168" spans="1:19">
      <c r="C168" s="31">
        <v>1.5</v>
      </c>
      <c r="D168" s="31">
        <v>0</v>
      </c>
      <c r="E168" s="31">
        <v>0</v>
      </c>
      <c r="F168" s="31">
        <v>0</v>
      </c>
      <c r="G168" s="31">
        <v>1.5</v>
      </c>
      <c r="I168" s="31" t="s">
        <v>312</v>
      </c>
      <c r="N168">
        <f t="shared" si="18"/>
        <v>0</v>
      </c>
      <c r="O168">
        <f t="shared" si="19"/>
        <v>0</v>
      </c>
      <c r="P168">
        <f t="shared" si="20"/>
        <v>0</v>
      </c>
      <c r="Q168">
        <f t="shared" si="21"/>
        <v>0</v>
      </c>
      <c r="R168">
        <f t="shared" si="22"/>
        <v>0</v>
      </c>
      <c r="S168" s="113">
        <f t="shared" si="23"/>
        <v>0</v>
      </c>
    </row>
    <row r="169" spans="1:19">
      <c r="C169" s="31">
        <v>0</v>
      </c>
      <c r="D169" s="31">
        <v>0</v>
      </c>
      <c r="E169" s="31">
        <v>1</v>
      </c>
      <c r="F169" s="31">
        <v>0</v>
      </c>
      <c r="G169" s="31">
        <v>1</v>
      </c>
      <c r="I169" s="31" t="s">
        <v>312</v>
      </c>
      <c r="N169">
        <f t="shared" si="18"/>
        <v>0</v>
      </c>
      <c r="O169">
        <f t="shared" si="19"/>
        <v>0</v>
      </c>
      <c r="P169">
        <f t="shared" si="20"/>
        <v>0</v>
      </c>
      <c r="Q169">
        <f t="shared" si="21"/>
        <v>0</v>
      </c>
      <c r="R169">
        <f t="shared" si="22"/>
        <v>0</v>
      </c>
      <c r="S169" s="113">
        <f t="shared" si="23"/>
        <v>0</v>
      </c>
    </row>
    <row r="170" spans="1:19">
      <c r="C170" s="31">
        <v>0</v>
      </c>
      <c r="D170" s="31">
        <v>0</v>
      </c>
      <c r="E170" s="31">
        <v>0</v>
      </c>
      <c r="F170" s="31">
        <v>0</v>
      </c>
      <c r="G170" s="31">
        <v>0</v>
      </c>
      <c r="I170" s="31" t="s">
        <v>312</v>
      </c>
      <c r="N170">
        <f t="shared" si="18"/>
        <v>0</v>
      </c>
      <c r="O170">
        <f t="shared" si="19"/>
        <v>0</v>
      </c>
      <c r="P170">
        <f t="shared" si="20"/>
        <v>0</v>
      </c>
      <c r="Q170">
        <f t="shared" si="21"/>
        <v>0</v>
      </c>
      <c r="R170">
        <f t="shared" si="22"/>
        <v>0</v>
      </c>
      <c r="S170" s="113">
        <f t="shared" si="23"/>
        <v>0</v>
      </c>
    </row>
    <row r="171" spans="1:19" ht="15.75" thickBot="1"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I171" s="31" t="s">
        <v>312</v>
      </c>
      <c r="N171">
        <f t="shared" si="18"/>
        <v>0</v>
      </c>
      <c r="O171">
        <f t="shared" si="19"/>
        <v>0</v>
      </c>
      <c r="P171">
        <f t="shared" si="20"/>
        <v>0</v>
      </c>
      <c r="Q171">
        <f t="shared" si="21"/>
        <v>0</v>
      </c>
      <c r="R171">
        <f t="shared" si="22"/>
        <v>0</v>
      </c>
      <c r="S171" s="113">
        <f t="shared" si="23"/>
        <v>0</v>
      </c>
    </row>
    <row r="172" spans="1:19">
      <c r="A172" s="183" t="s">
        <v>1011</v>
      </c>
      <c r="B172" s="185" t="s">
        <v>1012</v>
      </c>
      <c r="C172" s="193">
        <v>8</v>
      </c>
      <c r="D172" s="191">
        <v>9</v>
      </c>
      <c r="E172" s="191">
        <v>6</v>
      </c>
      <c r="F172" s="194">
        <v>9</v>
      </c>
      <c r="G172" s="203">
        <v>32</v>
      </c>
      <c r="N172" s="202">
        <f t="shared" si="18"/>
        <v>1</v>
      </c>
      <c r="O172" s="202">
        <f t="shared" si="19"/>
        <v>1</v>
      </c>
      <c r="P172" s="202">
        <f t="shared" si="20"/>
        <v>1</v>
      </c>
      <c r="Q172" s="202">
        <f t="shared" si="21"/>
        <v>1</v>
      </c>
      <c r="R172" s="202">
        <f t="shared" si="22"/>
        <v>1</v>
      </c>
      <c r="S172" s="113">
        <f t="shared" si="23"/>
        <v>1</v>
      </c>
    </row>
    <row r="173" spans="1:19">
      <c r="B173" s="186" t="s">
        <v>1013</v>
      </c>
      <c r="C173" s="195">
        <v>7</v>
      </c>
      <c r="D173" s="190">
        <v>7</v>
      </c>
      <c r="E173" s="190">
        <v>7</v>
      </c>
      <c r="F173" s="196">
        <v>3</v>
      </c>
      <c r="G173" s="204">
        <v>24</v>
      </c>
      <c r="N173" s="202">
        <f t="shared" si="18"/>
        <v>1</v>
      </c>
      <c r="O173" s="202">
        <f t="shared" si="19"/>
        <v>1</v>
      </c>
      <c r="P173" s="202">
        <f t="shared" si="20"/>
        <v>1</v>
      </c>
      <c r="Q173" s="202">
        <f t="shared" si="21"/>
        <v>0</v>
      </c>
      <c r="R173" s="202">
        <f t="shared" si="22"/>
        <v>1</v>
      </c>
      <c r="S173" s="113">
        <f t="shared" si="23"/>
        <v>1</v>
      </c>
    </row>
    <row r="174" spans="1:19" ht="15.75" thickBot="1">
      <c r="B174" s="188" t="s">
        <v>1014</v>
      </c>
      <c r="C174" s="197">
        <v>7</v>
      </c>
      <c r="D174" s="192">
        <v>0</v>
      </c>
      <c r="E174" s="192">
        <v>3</v>
      </c>
      <c r="F174" s="198">
        <v>8</v>
      </c>
      <c r="G174" s="205">
        <v>18</v>
      </c>
      <c r="N174" s="202">
        <f t="shared" si="18"/>
        <v>1</v>
      </c>
      <c r="O174" s="202">
        <f t="shared" si="19"/>
        <v>0</v>
      </c>
      <c r="P174" s="202">
        <f t="shared" si="20"/>
        <v>0</v>
      </c>
      <c r="Q174" s="202">
        <f t="shared" si="21"/>
        <v>1</v>
      </c>
      <c r="R174" s="202">
        <f t="shared" si="22"/>
        <v>1</v>
      </c>
      <c r="S174" s="113">
        <f t="shared" si="23"/>
        <v>1</v>
      </c>
    </row>
    <row r="175" spans="1:19">
      <c r="B175" s="189" t="s">
        <v>1015</v>
      </c>
      <c r="C175" s="199">
        <v>4</v>
      </c>
      <c r="D175" s="200">
        <v>3</v>
      </c>
      <c r="E175" s="200">
        <v>7</v>
      </c>
      <c r="F175" s="201">
        <v>1</v>
      </c>
      <c r="G175" s="206">
        <v>15</v>
      </c>
      <c r="N175" s="202">
        <f t="shared" si="18"/>
        <v>0</v>
      </c>
      <c r="O175" s="202">
        <f t="shared" si="19"/>
        <v>0</v>
      </c>
      <c r="P175" s="202">
        <f t="shared" si="20"/>
        <v>1</v>
      </c>
      <c r="Q175" s="202">
        <f t="shared" si="21"/>
        <v>0</v>
      </c>
      <c r="R175" s="202">
        <f t="shared" si="22"/>
        <v>1</v>
      </c>
      <c r="S175" s="113">
        <f t="shared" si="23"/>
        <v>0</v>
      </c>
    </row>
    <row r="176" spans="1:19">
      <c r="B176" s="186" t="s">
        <v>1016</v>
      </c>
      <c r="C176" s="195">
        <v>5</v>
      </c>
      <c r="D176" s="190">
        <v>3</v>
      </c>
      <c r="E176" s="190">
        <v>3</v>
      </c>
      <c r="F176" s="196">
        <v>3</v>
      </c>
      <c r="G176" s="204">
        <v>14</v>
      </c>
      <c r="N176" s="202">
        <f t="shared" si="18"/>
        <v>1</v>
      </c>
      <c r="O176" s="202">
        <f t="shared" si="19"/>
        <v>0</v>
      </c>
      <c r="P176" s="202">
        <f t="shared" si="20"/>
        <v>0</v>
      </c>
      <c r="Q176" s="202">
        <f t="shared" si="21"/>
        <v>0</v>
      </c>
      <c r="R176" s="202">
        <f t="shared" si="22"/>
        <v>1</v>
      </c>
      <c r="S176" s="113">
        <f t="shared" si="23"/>
        <v>0</v>
      </c>
    </row>
    <row r="177" spans="1:19">
      <c r="B177" s="186" t="s">
        <v>1017</v>
      </c>
      <c r="C177" s="195">
        <v>6</v>
      </c>
      <c r="D177" s="190">
        <v>0</v>
      </c>
      <c r="E177" s="190">
        <v>4</v>
      </c>
      <c r="F177" s="196">
        <v>2</v>
      </c>
      <c r="G177" s="204">
        <v>12</v>
      </c>
      <c r="N177" s="202">
        <f t="shared" si="18"/>
        <v>1</v>
      </c>
      <c r="O177" s="202">
        <f t="shared" si="19"/>
        <v>0</v>
      </c>
      <c r="P177" s="202">
        <f t="shared" si="20"/>
        <v>0</v>
      </c>
      <c r="Q177" s="202">
        <f t="shared" si="21"/>
        <v>0</v>
      </c>
      <c r="R177" s="202">
        <f t="shared" si="22"/>
        <v>0</v>
      </c>
      <c r="S177" s="113">
        <f t="shared" si="23"/>
        <v>0</v>
      </c>
    </row>
    <row r="178" spans="1:19">
      <c r="B178" s="186" t="s">
        <v>1018</v>
      </c>
      <c r="C178" s="195">
        <v>2</v>
      </c>
      <c r="D178" s="190">
        <v>3</v>
      </c>
      <c r="E178" s="190">
        <v>4</v>
      </c>
      <c r="F178" s="196">
        <v>2</v>
      </c>
      <c r="G178" s="204">
        <v>11</v>
      </c>
      <c r="N178" s="202">
        <f t="shared" si="18"/>
        <v>0</v>
      </c>
      <c r="O178" s="202">
        <f t="shared" si="19"/>
        <v>0</v>
      </c>
      <c r="P178" s="202">
        <f t="shared" si="20"/>
        <v>0</v>
      </c>
      <c r="Q178" s="202">
        <f t="shared" si="21"/>
        <v>0</v>
      </c>
      <c r="R178" s="202">
        <f t="shared" si="22"/>
        <v>0</v>
      </c>
      <c r="S178" s="113">
        <f t="shared" si="23"/>
        <v>0</v>
      </c>
    </row>
    <row r="179" spans="1:19">
      <c r="B179" s="186" t="s">
        <v>1019</v>
      </c>
      <c r="C179" s="195">
        <v>6</v>
      </c>
      <c r="D179" s="190">
        <v>0</v>
      </c>
      <c r="E179" s="190">
        <v>3</v>
      </c>
      <c r="F179" s="196">
        <v>1</v>
      </c>
      <c r="G179" s="204">
        <v>10</v>
      </c>
      <c r="N179" s="202">
        <f t="shared" si="18"/>
        <v>1</v>
      </c>
      <c r="O179" s="202">
        <f t="shared" si="19"/>
        <v>0</v>
      </c>
      <c r="P179" s="202">
        <f t="shared" si="20"/>
        <v>0</v>
      </c>
      <c r="Q179" s="202">
        <f t="shared" si="21"/>
        <v>0</v>
      </c>
      <c r="R179" s="202">
        <f t="shared" si="22"/>
        <v>0</v>
      </c>
      <c r="S179" s="113">
        <f t="shared" si="23"/>
        <v>0</v>
      </c>
    </row>
    <row r="180" spans="1:19">
      <c r="B180" s="186" t="s">
        <v>1020</v>
      </c>
      <c r="C180" s="195">
        <v>0</v>
      </c>
      <c r="D180" s="190">
        <v>0</v>
      </c>
      <c r="E180" s="190">
        <v>6</v>
      </c>
      <c r="F180" s="196">
        <v>3</v>
      </c>
      <c r="G180" s="204">
        <v>9</v>
      </c>
      <c r="N180" s="202">
        <f t="shared" si="18"/>
        <v>0</v>
      </c>
      <c r="O180" s="202">
        <f t="shared" si="19"/>
        <v>0</v>
      </c>
      <c r="P180" s="202">
        <f t="shared" si="20"/>
        <v>1</v>
      </c>
      <c r="Q180" s="202">
        <f t="shared" si="21"/>
        <v>0</v>
      </c>
      <c r="R180" s="202">
        <f t="shared" si="22"/>
        <v>0</v>
      </c>
      <c r="S180" s="113">
        <f t="shared" si="23"/>
        <v>0</v>
      </c>
    </row>
    <row r="181" spans="1:19">
      <c r="B181" s="186" t="s">
        <v>1021</v>
      </c>
      <c r="C181" s="195">
        <v>2</v>
      </c>
      <c r="D181" s="190">
        <v>0</v>
      </c>
      <c r="E181" s="190">
        <v>5</v>
      </c>
      <c r="F181" s="196">
        <v>2</v>
      </c>
      <c r="G181" s="204">
        <v>9</v>
      </c>
      <c r="N181" s="202">
        <f t="shared" si="18"/>
        <v>0</v>
      </c>
      <c r="O181" s="202">
        <f t="shared" si="19"/>
        <v>0</v>
      </c>
      <c r="P181" s="202">
        <f t="shared" si="20"/>
        <v>1</v>
      </c>
      <c r="Q181" s="202">
        <f t="shared" si="21"/>
        <v>0</v>
      </c>
      <c r="R181" s="202">
        <f t="shared" si="22"/>
        <v>0</v>
      </c>
      <c r="S181" s="113">
        <f t="shared" si="23"/>
        <v>0</v>
      </c>
    </row>
    <row r="182" spans="1:19">
      <c r="B182" s="186" t="s">
        <v>1022</v>
      </c>
      <c r="C182" s="195">
        <v>4</v>
      </c>
      <c r="D182" s="190">
        <v>0</v>
      </c>
      <c r="E182" s="190">
        <v>1</v>
      </c>
      <c r="F182" s="196">
        <v>3</v>
      </c>
      <c r="G182" s="204">
        <v>8</v>
      </c>
      <c r="N182" s="202">
        <f t="shared" si="18"/>
        <v>0</v>
      </c>
      <c r="O182" s="202">
        <f t="shared" si="19"/>
        <v>0</v>
      </c>
      <c r="P182" s="202">
        <f t="shared" si="20"/>
        <v>0</v>
      </c>
      <c r="Q182" s="202">
        <f t="shared" si="21"/>
        <v>0</v>
      </c>
      <c r="R182" s="202">
        <f t="shared" si="22"/>
        <v>0</v>
      </c>
      <c r="S182" s="113">
        <f t="shared" si="23"/>
        <v>0</v>
      </c>
    </row>
    <row r="183" spans="1:19">
      <c r="B183" s="186" t="s">
        <v>1023</v>
      </c>
      <c r="C183" s="195">
        <v>2</v>
      </c>
      <c r="D183" s="190">
        <v>0</v>
      </c>
      <c r="E183" s="190">
        <v>4</v>
      </c>
      <c r="F183" s="196">
        <v>2</v>
      </c>
      <c r="G183" s="204">
        <v>8</v>
      </c>
      <c r="N183" s="202">
        <f t="shared" si="18"/>
        <v>0</v>
      </c>
      <c r="O183" s="202">
        <f t="shared" si="19"/>
        <v>0</v>
      </c>
      <c r="P183" s="202">
        <f t="shared" si="20"/>
        <v>0</v>
      </c>
      <c r="Q183" s="202">
        <f t="shared" si="21"/>
        <v>0</v>
      </c>
      <c r="R183" s="202">
        <f t="shared" si="22"/>
        <v>0</v>
      </c>
      <c r="S183" s="113">
        <f t="shared" si="23"/>
        <v>0</v>
      </c>
    </row>
    <row r="184" spans="1:19">
      <c r="B184" s="187" t="s">
        <v>1024</v>
      </c>
      <c r="C184" s="195">
        <v>2</v>
      </c>
      <c r="D184" s="190">
        <v>0</v>
      </c>
      <c r="E184" s="190">
        <v>4</v>
      </c>
      <c r="F184" s="196">
        <v>1</v>
      </c>
      <c r="G184" s="204">
        <v>7</v>
      </c>
      <c r="N184" s="202">
        <f t="shared" si="18"/>
        <v>0</v>
      </c>
      <c r="O184" s="202">
        <f t="shared" si="19"/>
        <v>0</v>
      </c>
      <c r="P184" s="202">
        <f t="shared" si="20"/>
        <v>0</v>
      </c>
      <c r="Q184" s="202">
        <f t="shared" si="21"/>
        <v>0</v>
      </c>
      <c r="R184" s="202">
        <f t="shared" si="22"/>
        <v>0</v>
      </c>
      <c r="S184" s="113">
        <f t="shared" si="23"/>
        <v>0</v>
      </c>
    </row>
    <row r="185" spans="1:19">
      <c r="B185" s="186" t="s">
        <v>1025</v>
      </c>
      <c r="C185" s="195">
        <v>2</v>
      </c>
      <c r="D185" s="190">
        <v>0</v>
      </c>
      <c r="E185" s="190">
        <v>1</v>
      </c>
      <c r="F185" s="196">
        <v>3</v>
      </c>
      <c r="G185" s="204">
        <v>6</v>
      </c>
      <c r="N185" s="202">
        <f t="shared" si="18"/>
        <v>0</v>
      </c>
      <c r="O185" s="202">
        <f t="shared" si="19"/>
        <v>0</v>
      </c>
      <c r="P185" s="202">
        <f t="shared" si="20"/>
        <v>0</v>
      </c>
      <c r="Q185" s="202">
        <f t="shared" si="21"/>
        <v>0</v>
      </c>
      <c r="R185" s="202">
        <f t="shared" si="22"/>
        <v>0</v>
      </c>
      <c r="S185" s="113">
        <f t="shared" si="23"/>
        <v>0</v>
      </c>
    </row>
    <row r="186" spans="1:19">
      <c r="B186" s="186" t="s">
        <v>1026</v>
      </c>
      <c r="C186" s="195">
        <v>0</v>
      </c>
      <c r="D186" s="190">
        <v>0</v>
      </c>
      <c r="E186" s="190">
        <v>3</v>
      </c>
      <c r="F186" s="196">
        <v>3</v>
      </c>
      <c r="G186" s="204">
        <v>6</v>
      </c>
      <c r="N186" s="202">
        <f t="shared" si="18"/>
        <v>0</v>
      </c>
      <c r="O186" s="202">
        <f t="shared" si="19"/>
        <v>0</v>
      </c>
      <c r="P186" s="202">
        <f t="shared" si="20"/>
        <v>0</v>
      </c>
      <c r="Q186" s="202">
        <f t="shared" si="21"/>
        <v>0</v>
      </c>
      <c r="R186" s="202">
        <f t="shared" si="22"/>
        <v>0</v>
      </c>
      <c r="S186" s="113">
        <f t="shared" si="23"/>
        <v>0</v>
      </c>
    </row>
    <row r="187" spans="1:19">
      <c r="B187" s="186" t="s">
        <v>1027</v>
      </c>
      <c r="C187" s="195">
        <v>0</v>
      </c>
      <c r="D187" s="190">
        <v>0</v>
      </c>
      <c r="E187" s="190">
        <v>4</v>
      </c>
      <c r="F187" s="196">
        <v>0</v>
      </c>
      <c r="G187" s="204">
        <v>4</v>
      </c>
      <c r="N187" s="202">
        <f t="shared" si="18"/>
        <v>0</v>
      </c>
      <c r="O187" s="202">
        <f t="shared" si="19"/>
        <v>0</v>
      </c>
      <c r="P187" s="202">
        <f t="shared" si="20"/>
        <v>0</v>
      </c>
      <c r="Q187" s="202">
        <f t="shared" si="21"/>
        <v>0</v>
      </c>
      <c r="R187" s="202">
        <f t="shared" si="22"/>
        <v>0</v>
      </c>
      <c r="S187" s="113">
        <f t="shared" si="23"/>
        <v>0</v>
      </c>
    </row>
    <row r="188" spans="1:19">
      <c r="B188" s="186" t="s">
        <v>21</v>
      </c>
      <c r="C188" s="195">
        <v>0</v>
      </c>
      <c r="D188" s="190">
        <v>0</v>
      </c>
      <c r="E188" s="190">
        <v>0</v>
      </c>
      <c r="F188" s="196">
        <v>1</v>
      </c>
      <c r="G188" s="204">
        <v>1</v>
      </c>
      <c r="N188" s="202">
        <f t="shared" si="18"/>
        <v>0</v>
      </c>
      <c r="O188" s="202">
        <f t="shared" si="19"/>
        <v>0</v>
      </c>
      <c r="P188" s="202">
        <f t="shared" si="20"/>
        <v>0</v>
      </c>
      <c r="Q188" s="202">
        <f t="shared" si="21"/>
        <v>0</v>
      </c>
      <c r="R188" s="202">
        <f t="shared" si="22"/>
        <v>0</v>
      </c>
      <c r="S188" s="113">
        <f t="shared" si="23"/>
        <v>0</v>
      </c>
    </row>
    <row r="189" spans="1:19">
      <c r="B189" s="186" t="s">
        <v>1028</v>
      </c>
      <c r="C189" s="195">
        <v>0</v>
      </c>
      <c r="D189" s="190">
        <v>0</v>
      </c>
      <c r="E189" s="190">
        <v>0</v>
      </c>
      <c r="F189" s="196">
        <v>1</v>
      </c>
      <c r="G189" s="204">
        <v>1</v>
      </c>
      <c r="N189" s="202">
        <f t="shared" si="18"/>
        <v>0</v>
      </c>
      <c r="O189" s="202">
        <f t="shared" si="19"/>
        <v>0</v>
      </c>
      <c r="P189" s="202">
        <f t="shared" si="20"/>
        <v>0</v>
      </c>
      <c r="Q189" s="202">
        <f t="shared" si="21"/>
        <v>0</v>
      </c>
      <c r="R189" s="202">
        <f t="shared" si="22"/>
        <v>0</v>
      </c>
      <c r="S189" s="113">
        <f t="shared" si="23"/>
        <v>0</v>
      </c>
    </row>
    <row r="190" spans="1:19">
      <c r="B190" s="186" t="s">
        <v>1029</v>
      </c>
      <c r="C190" s="195">
        <v>0</v>
      </c>
      <c r="D190" s="190">
        <v>0</v>
      </c>
      <c r="E190" s="190">
        <v>0</v>
      </c>
      <c r="F190" s="196">
        <v>0</v>
      </c>
      <c r="G190" s="204">
        <v>0</v>
      </c>
      <c r="N190" s="202">
        <f t="shared" si="18"/>
        <v>0</v>
      </c>
      <c r="O190" s="202">
        <f t="shared" si="19"/>
        <v>0</v>
      </c>
      <c r="P190" s="202">
        <f t="shared" si="20"/>
        <v>0</v>
      </c>
      <c r="Q190" s="202">
        <f t="shared" si="21"/>
        <v>0</v>
      </c>
      <c r="R190" s="202">
        <f t="shared" si="22"/>
        <v>0</v>
      </c>
      <c r="S190" s="113">
        <f t="shared" si="23"/>
        <v>0</v>
      </c>
    </row>
    <row r="191" spans="1:19" ht="15.75" thickBot="1">
      <c r="B191" s="188" t="s">
        <v>1030</v>
      </c>
      <c r="C191" s="197">
        <v>0</v>
      </c>
      <c r="D191" s="192">
        <v>0</v>
      </c>
      <c r="E191" s="192">
        <v>0</v>
      </c>
      <c r="F191" s="198">
        <v>0</v>
      </c>
      <c r="G191" s="205">
        <v>0</v>
      </c>
      <c r="N191" s="202">
        <f t="shared" ref="N191:Q192" si="24">IF(C191&gt;=5,1,0)</f>
        <v>0</v>
      </c>
      <c r="O191" s="202">
        <f t="shared" si="24"/>
        <v>0</v>
      </c>
      <c r="P191" s="202">
        <f t="shared" si="24"/>
        <v>0</v>
      </c>
      <c r="Q191" s="202">
        <f t="shared" si="24"/>
        <v>0</v>
      </c>
      <c r="R191" s="202">
        <f t="shared" ref="R191:R192" si="25">IF(G191&gt;=14,1,0)</f>
        <v>0</v>
      </c>
      <c r="S191" s="113">
        <f t="shared" ref="S191:S192" si="26">IF((N191+O191+P191+Q191+R191)&gt;=3,1,0)</f>
        <v>0</v>
      </c>
    </row>
    <row r="192" spans="1:19">
      <c r="A192" s="183" t="s">
        <v>633</v>
      </c>
      <c r="C192" s="265">
        <v>5</v>
      </c>
      <c r="D192" s="265">
        <v>5</v>
      </c>
      <c r="E192" s="265">
        <v>7</v>
      </c>
      <c r="F192" s="265">
        <v>4</v>
      </c>
      <c r="G192" s="265">
        <v>21</v>
      </c>
      <c r="N192" s="202">
        <f t="shared" si="24"/>
        <v>1</v>
      </c>
      <c r="O192" s="202">
        <f t="shared" si="24"/>
        <v>1</v>
      </c>
      <c r="P192" s="202">
        <f t="shared" si="24"/>
        <v>1</v>
      </c>
      <c r="Q192" s="202">
        <f t="shared" si="24"/>
        <v>0</v>
      </c>
      <c r="R192" s="202">
        <f t="shared" si="25"/>
        <v>1</v>
      </c>
      <c r="S192" s="113">
        <f t="shared" si="26"/>
        <v>1</v>
      </c>
    </row>
    <row r="193" spans="3:19">
      <c r="C193" s="265">
        <v>6</v>
      </c>
      <c r="D193" s="265">
        <v>3</v>
      </c>
      <c r="E193" s="265">
        <v>7</v>
      </c>
      <c r="F193" s="265">
        <v>4</v>
      </c>
      <c r="G193" s="265">
        <v>20</v>
      </c>
      <c r="N193" s="265">
        <f t="shared" ref="N193:N206" si="27">IF(C193&gt;=5,1,0)</f>
        <v>1</v>
      </c>
      <c r="O193" s="265">
        <f t="shared" ref="O193:O206" si="28">IF(D193&gt;=5,1,0)</f>
        <v>0</v>
      </c>
      <c r="P193" s="265">
        <f t="shared" ref="P193:P206" si="29">IF(E193&gt;=5,1,0)</f>
        <v>1</v>
      </c>
      <c r="Q193" s="265">
        <f t="shared" ref="Q193:Q206" si="30">IF(F193&gt;=5,1,0)</f>
        <v>0</v>
      </c>
      <c r="R193" s="265">
        <f t="shared" ref="R193:R206" si="31">IF(G193&gt;=14,1,0)</f>
        <v>1</v>
      </c>
      <c r="S193" s="113">
        <f t="shared" ref="S193:S206" si="32">IF((N193+O193+P193+Q193+R193)&gt;=3,1,0)</f>
        <v>1</v>
      </c>
    </row>
    <row r="194" spans="3:19">
      <c r="C194" s="265">
        <v>6</v>
      </c>
      <c r="D194" s="265">
        <v>2</v>
      </c>
      <c r="E194" s="265">
        <v>7</v>
      </c>
      <c r="F194" s="265">
        <v>4</v>
      </c>
      <c r="G194" s="265">
        <v>19</v>
      </c>
      <c r="N194" s="265">
        <f t="shared" si="27"/>
        <v>1</v>
      </c>
      <c r="O194" s="265">
        <f t="shared" si="28"/>
        <v>0</v>
      </c>
      <c r="P194" s="265">
        <f t="shared" si="29"/>
        <v>1</v>
      </c>
      <c r="Q194" s="265">
        <f t="shared" si="30"/>
        <v>0</v>
      </c>
      <c r="R194" s="265">
        <f t="shared" si="31"/>
        <v>1</v>
      </c>
      <c r="S194" s="113">
        <f t="shared" si="32"/>
        <v>1</v>
      </c>
    </row>
    <row r="195" spans="3:19">
      <c r="C195" s="265">
        <v>6</v>
      </c>
      <c r="D195" s="265">
        <v>0</v>
      </c>
      <c r="E195" s="265">
        <v>7</v>
      </c>
      <c r="F195" s="265">
        <v>5</v>
      </c>
      <c r="G195" s="265">
        <v>18</v>
      </c>
      <c r="N195" s="265">
        <f t="shared" si="27"/>
        <v>1</v>
      </c>
      <c r="O195" s="265">
        <f t="shared" si="28"/>
        <v>0</v>
      </c>
      <c r="P195" s="265">
        <f t="shared" si="29"/>
        <v>1</v>
      </c>
      <c r="Q195" s="265">
        <f t="shared" si="30"/>
        <v>1</v>
      </c>
      <c r="R195" s="265">
        <f t="shared" si="31"/>
        <v>1</v>
      </c>
      <c r="S195" s="113">
        <f t="shared" si="32"/>
        <v>1</v>
      </c>
    </row>
    <row r="196" spans="3:19">
      <c r="C196" s="265">
        <v>7</v>
      </c>
      <c r="D196" s="265">
        <v>1</v>
      </c>
      <c r="E196" s="265">
        <v>7</v>
      </c>
      <c r="F196" s="265">
        <v>1.5</v>
      </c>
      <c r="G196" s="265">
        <v>16.5</v>
      </c>
      <c r="N196" s="265">
        <f t="shared" si="27"/>
        <v>1</v>
      </c>
      <c r="O196" s="265">
        <f t="shared" si="28"/>
        <v>0</v>
      </c>
      <c r="P196" s="265">
        <f t="shared" si="29"/>
        <v>1</v>
      </c>
      <c r="Q196" s="265">
        <f t="shared" si="30"/>
        <v>0</v>
      </c>
      <c r="R196" s="265">
        <f t="shared" si="31"/>
        <v>1</v>
      </c>
      <c r="S196" s="113">
        <f t="shared" si="32"/>
        <v>1</v>
      </c>
    </row>
    <row r="197" spans="3:19">
      <c r="C197" s="265">
        <v>7</v>
      </c>
      <c r="D197" s="265">
        <v>1</v>
      </c>
      <c r="E197" s="265">
        <v>5</v>
      </c>
      <c r="F197" s="265">
        <v>3</v>
      </c>
      <c r="G197" s="265">
        <v>16</v>
      </c>
      <c r="N197" s="265">
        <f t="shared" si="27"/>
        <v>1</v>
      </c>
      <c r="O197" s="265">
        <f t="shared" si="28"/>
        <v>0</v>
      </c>
      <c r="P197" s="265">
        <f t="shared" si="29"/>
        <v>1</v>
      </c>
      <c r="Q197" s="265">
        <f t="shared" si="30"/>
        <v>0</v>
      </c>
      <c r="R197" s="265">
        <f t="shared" si="31"/>
        <v>1</v>
      </c>
      <c r="S197" s="113">
        <f t="shared" si="32"/>
        <v>1</v>
      </c>
    </row>
    <row r="198" spans="3:19">
      <c r="C198" s="265">
        <v>5</v>
      </c>
      <c r="D198" s="265">
        <v>0</v>
      </c>
      <c r="E198" s="265">
        <v>7</v>
      </c>
      <c r="F198" s="265">
        <v>3</v>
      </c>
      <c r="G198" s="265">
        <v>15</v>
      </c>
      <c r="N198" s="265">
        <f t="shared" si="27"/>
        <v>1</v>
      </c>
      <c r="O198" s="265">
        <f t="shared" si="28"/>
        <v>0</v>
      </c>
      <c r="P198" s="265">
        <f t="shared" si="29"/>
        <v>1</v>
      </c>
      <c r="Q198" s="265">
        <f t="shared" si="30"/>
        <v>0</v>
      </c>
      <c r="R198" s="265">
        <f t="shared" si="31"/>
        <v>1</v>
      </c>
      <c r="S198" s="113">
        <f t="shared" si="32"/>
        <v>1</v>
      </c>
    </row>
    <row r="199" spans="3:19">
      <c r="C199" s="265">
        <v>2</v>
      </c>
      <c r="D199" s="265">
        <v>2</v>
      </c>
      <c r="E199" s="265">
        <v>7</v>
      </c>
      <c r="F199" s="265">
        <v>3.5</v>
      </c>
      <c r="G199" s="265">
        <v>14.5</v>
      </c>
      <c r="N199" s="265">
        <f t="shared" si="27"/>
        <v>0</v>
      </c>
      <c r="O199" s="265">
        <f t="shared" si="28"/>
        <v>0</v>
      </c>
      <c r="P199" s="265">
        <f t="shared" si="29"/>
        <v>1</v>
      </c>
      <c r="Q199" s="265">
        <f t="shared" si="30"/>
        <v>0</v>
      </c>
      <c r="R199" s="265">
        <f t="shared" si="31"/>
        <v>1</v>
      </c>
      <c r="S199" s="113">
        <f t="shared" si="32"/>
        <v>0</v>
      </c>
    </row>
    <row r="200" spans="3:19">
      <c r="C200" s="265">
        <v>2</v>
      </c>
      <c r="D200" s="265">
        <v>2</v>
      </c>
      <c r="E200" s="265">
        <v>7</v>
      </c>
      <c r="F200" s="265">
        <v>2.5</v>
      </c>
      <c r="G200" s="265">
        <v>13.5</v>
      </c>
      <c r="N200" s="265">
        <f t="shared" si="27"/>
        <v>0</v>
      </c>
      <c r="O200" s="265">
        <f t="shared" si="28"/>
        <v>0</v>
      </c>
      <c r="P200" s="265">
        <f t="shared" si="29"/>
        <v>1</v>
      </c>
      <c r="Q200" s="265">
        <f t="shared" si="30"/>
        <v>0</v>
      </c>
      <c r="R200" s="265">
        <f t="shared" si="31"/>
        <v>0</v>
      </c>
      <c r="S200" s="113">
        <f t="shared" si="32"/>
        <v>0</v>
      </c>
    </row>
    <row r="201" spans="3:19">
      <c r="C201" s="265">
        <v>6</v>
      </c>
      <c r="D201" s="265">
        <v>1</v>
      </c>
      <c r="E201" s="265">
        <v>0</v>
      </c>
      <c r="F201" s="265">
        <v>3</v>
      </c>
      <c r="G201" s="265">
        <v>10</v>
      </c>
      <c r="N201" s="265">
        <f t="shared" si="27"/>
        <v>1</v>
      </c>
      <c r="O201" s="265">
        <f t="shared" si="28"/>
        <v>0</v>
      </c>
      <c r="P201" s="265">
        <f t="shared" si="29"/>
        <v>0</v>
      </c>
      <c r="Q201" s="265">
        <f t="shared" si="30"/>
        <v>0</v>
      </c>
      <c r="R201" s="265">
        <f t="shared" si="31"/>
        <v>0</v>
      </c>
      <c r="S201" s="113">
        <f t="shared" si="32"/>
        <v>0</v>
      </c>
    </row>
    <row r="202" spans="3:19">
      <c r="C202" s="265">
        <v>0</v>
      </c>
      <c r="D202" s="265">
        <v>1</v>
      </c>
      <c r="E202" s="265">
        <v>7</v>
      </c>
      <c r="F202" s="265">
        <v>0</v>
      </c>
      <c r="G202" s="265">
        <v>8</v>
      </c>
      <c r="N202" s="265">
        <f t="shared" si="27"/>
        <v>0</v>
      </c>
      <c r="O202" s="265">
        <f t="shared" si="28"/>
        <v>0</v>
      </c>
      <c r="P202" s="265">
        <f t="shared" si="29"/>
        <v>1</v>
      </c>
      <c r="Q202" s="265">
        <f t="shared" si="30"/>
        <v>0</v>
      </c>
      <c r="R202" s="265">
        <f t="shared" si="31"/>
        <v>0</v>
      </c>
      <c r="S202" s="113">
        <f t="shared" si="32"/>
        <v>0</v>
      </c>
    </row>
    <row r="203" spans="3:19">
      <c r="C203" s="265">
        <v>0</v>
      </c>
      <c r="D203" s="265">
        <v>0</v>
      </c>
      <c r="E203" s="265">
        <v>7</v>
      </c>
      <c r="F203" s="265">
        <v>0.5</v>
      </c>
      <c r="G203" s="265">
        <v>7.5</v>
      </c>
      <c r="N203" s="265">
        <f t="shared" si="27"/>
        <v>0</v>
      </c>
      <c r="O203" s="265">
        <f t="shared" si="28"/>
        <v>0</v>
      </c>
      <c r="P203" s="265">
        <f t="shared" si="29"/>
        <v>1</v>
      </c>
      <c r="Q203" s="265">
        <f t="shared" si="30"/>
        <v>0</v>
      </c>
      <c r="R203" s="265">
        <f t="shared" si="31"/>
        <v>0</v>
      </c>
      <c r="S203" s="113">
        <f t="shared" si="32"/>
        <v>0</v>
      </c>
    </row>
    <row r="204" spans="3:19">
      <c r="C204" s="265">
        <v>0</v>
      </c>
      <c r="D204" s="265">
        <v>2</v>
      </c>
      <c r="E204" s="265">
        <v>2</v>
      </c>
      <c r="F204" s="265">
        <v>1.5</v>
      </c>
      <c r="G204" s="265">
        <v>5.5</v>
      </c>
      <c r="N204" s="265">
        <f t="shared" si="27"/>
        <v>0</v>
      </c>
      <c r="O204" s="265">
        <f t="shared" si="28"/>
        <v>0</v>
      </c>
      <c r="P204" s="265">
        <f t="shared" si="29"/>
        <v>0</v>
      </c>
      <c r="Q204" s="265">
        <f t="shared" si="30"/>
        <v>0</v>
      </c>
      <c r="R204" s="265">
        <f t="shared" si="31"/>
        <v>0</v>
      </c>
      <c r="S204" s="113">
        <f t="shared" si="32"/>
        <v>0</v>
      </c>
    </row>
    <row r="205" spans="3:19">
      <c r="C205" s="265">
        <v>0</v>
      </c>
      <c r="D205" s="265">
        <v>1</v>
      </c>
      <c r="E205" s="265">
        <v>0</v>
      </c>
      <c r="F205" s="265">
        <v>3</v>
      </c>
      <c r="G205" s="265">
        <v>4</v>
      </c>
      <c r="N205" s="265">
        <f t="shared" si="27"/>
        <v>0</v>
      </c>
      <c r="O205" s="265">
        <f t="shared" si="28"/>
        <v>0</v>
      </c>
      <c r="P205" s="265">
        <f t="shared" si="29"/>
        <v>0</v>
      </c>
      <c r="Q205" s="265">
        <f t="shared" si="30"/>
        <v>0</v>
      </c>
      <c r="R205" s="265">
        <f t="shared" si="31"/>
        <v>0</v>
      </c>
      <c r="S205" s="113">
        <f t="shared" si="32"/>
        <v>0</v>
      </c>
    </row>
    <row r="206" spans="3:19">
      <c r="C206" s="265">
        <v>0</v>
      </c>
      <c r="D206" s="265">
        <v>0</v>
      </c>
      <c r="E206" s="265">
        <v>0</v>
      </c>
      <c r="F206" s="265">
        <v>1</v>
      </c>
      <c r="G206" s="265">
        <v>1</v>
      </c>
      <c r="N206" s="265">
        <f t="shared" si="27"/>
        <v>0</v>
      </c>
      <c r="O206" s="265">
        <f t="shared" si="28"/>
        <v>0</v>
      </c>
      <c r="P206" s="265">
        <f t="shared" si="29"/>
        <v>0</v>
      </c>
      <c r="Q206" s="265">
        <f t="shared" si="30"/>
        <v>0</v>
      </c>
      <c r="R206" s="265">
        <f t="shared" si="31"/>
        <v>0</v>
      </c>
      <c r="S206" s="113">
        <f t="shared" si="32"/>
        <v>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38DF6-AC63-466B-AC64-B0FE65508C35}">
  <dimension ref="A1:Z181"/>
  <sheetViews>
    <sheetView workbookViewId="0">
      <selection activeCell="T26" sqref="T26:U27"/>
    </sheetView>
  </sheetViews>
  <sheetFormatPr defaultRowHeight="15"/>
  <cols>
    <col min="1" max="1" width="9.85546875" style="4" bestFit="1" customWidth="1"/>
    <col min="2" max="2" width="15.140625" style="4" bestFit="1" customWidth="1"/>
    <col min="3" max="6" width="4" style="4" bestFit="1" customWidth="1"/>
    <col min="7" max="7" width="5" style="4" bestFit="1" customWidth="1"/>
    <col min="8" max="8" width="7.5703125" style="4" bestFit="1" customWidth="1"/>
    <col min="9" max="9" width="8.28515625" style="4" bestFit="1" customWidth="1"/>
    <col min="10" max="16384" width="9.140625" style="4"/>
  </cols>
  <sheetData>
    <row r="1" spans="1:26">
      <c r="A1" s="4" t="s">
        <v>130</v>
      </c>
    </row>
    <row r="2" spans="1:26">
      <c r="A2" s="4" t="s">
        <v>38</v>
      </c>
    </row>
    <row r="3" spans="1:26" ht="15.75" thickBot="1"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U3" s="31" t="s">
        <v>998</v>
      </c>
      <c r="V3" s="31"/>
      <c r="W3" s="31" t="s">
        <v>40</v>
      </c>
      <c r="X3" s="31" t="s">
        <v>41</v>
      </c>
      <c r="Y3" s="31" t="s">
        <v>42</v>
      </c>
      <c r="Z3" s="31" t="s">
        <v>43</v>
      </c>
    </row>
    <row r="4" spans="1:26" ht="30.75" thickBot="1">
      <c r="B4" s="2" t="s">
        <v>106</v>
      </c>
      <c r="C4" s="2">
        <v>9.5</v>
      </c>
      <c r="D4" s="2">
        <v>9</v>
      </c>
      <c r="E4" s="2">
        <v>10</v>
      </c>
      <c r="F4" s="2">
        <v>7</v>
      </c>
      <c r="G4" s="2">
        <v>35.5</v>
      </c>
      <c r="H4" s="2">
        <v>196.52</v>
      </c>
      <c r="I4" s="2" t="s">
        <v>1</v>
      </c>
      <c r="N4">
        <f>IF(C4&gt;=5,1,0)</f>
        <v>1</v>
      </c>
      <c r="O4">
        <f>IF(D4&gt;=5,1,0)</f>
        <v>1</v>
      </c>
      <c r="P4">
        <f>IF(E4&gt;=5,1,0)</f>
        <v>1</v>
      </c>
      <c r="Q4">
        <f>IF(F4&gt;=5,1,0)</f>
        <v>1</v>
      </c>
      <c r="R4">
        <f>IF(G4&gt;=14,1,0)</f>
        <v>1</v>
      </c>
      <c r="S4" s="113">
        <f>IF((N4+O4+P4+Q4+R4)&gt;=3,1,0)</f>
        <v>1</v>
      </c>
      <c r="U4" s="31" t="s">
        <v>996</v>
      </c>
      <c r="V4" s="31"/>
      <c r="W4" s="31">
        <f>AVERAGE(C4:C181)/10</f>
        <v>0.43033707865168536</v>
      </c>
      <c r="X4" s="31">
        <f t="shared" ref="X4:Z4" si="0">AVERAGE(D4:D181)/10</f>
        <v>0.17106741573033707</v>
      </c>
      <c r="Y4" s="31">
        <f t="shared" si="0"/>
        <v>0.29858757062146896</v>
      </c>
      <c r="Z4" s="31">
        <f t="shared" si="0"/>
        <v>0.46853932584269664</v>
      </c>
    </row>
    <row r="5" spans="1:26" ht="30.75" thickBot="1">
      <c r="B5" s="24" t="s">
        <v>107</v>
      </c>
      <c r="C5" s="24">
        <v>10</v>
      </c>
      <c r="D5" s="24">
        <v>9</v>
      </c>
      <c r="E5" s="24">
        <v>8</v>
      </c>
      <c r="F5" s="24">
        <v>7.5</v>
      </c>
      <c r="G5" s="24">
        <v>34.5</v>
      </c>
      <c r="H5" s="24">
        <v>188.52</v>
      </c>
      <c r="I5" s="24" t="s">
        <v>1</v>
      </c>
      <c r="N5">
        <f t="shared" ref="N5:N26" si="1">IF(C5&gt;=5,1,0)</f>
        <v>1</v>
      </c>
      <c r="O5">
        <f t="shared" ref="O5:O26" si="2">IF(D5&gt;=5,1,0)</f>
        <v>1</v>
      </c>
      <c r="P5">
        <f t="shared" ref="P5:P26" si="3">IF(E5&gt;=5,1,0)</f>
        <v>1</v>
      </c>
      <c r="Q5">
        <f t="shared" ref="Q5:Q26" si="4">IF(F5&gt;=5,1,0)</f>
        <v>1</v>
      </c>
      <c r="R5">
        <f t="shared" ref="R5:R26" si="5">IF(G5&gt;=14,1,0)</f>
        <v>1</v>
      </c>
      <c r="S5" s="113">
        <f t="shared" ref="S5:S26" si="6">IF((N5+O5+P5+Q5+R5)&gt;=3,1,0)</f>
        <v>1</v>
      </c>
      <c r="U5" s="31" t="s">
        <v>997</v>
      </c>
      <c r="V5" s="31"/>
      <c r="W5" s="31">
        <f>AVERAGE(N4:N181)</f>
        <v>0.4438202247191011</v>
      </c>
      <c r="X5" s="31">
        <f t="shared" ref="X5:Z5" si="7">AVERAGE(O4:O181)</f>
        <v>0.16292134831460675</v>
      </c>
      <c r="Y5" s="31">
        <f t="shared" si="7"/>
        <v>0.34269662921348315</v>
      </c>
      <c r="Z5" s="31">
        <f t="shared" si="7"/>
        <v>0.5449438202247191</v>
      </c>
    </row>
    <row r="6" spans="1:26" ht="30.75" thickBot="1">
      <c r="B6" s="2" t="s">
        <v>108</v>
      </c>
      <c r="C6" s="2">
        <v>8.5</v>
      </c>
      <c r="D6" s="2">
        <v>8</v>
      </c>
      <c r="E6" s="2">
        <v>9</v>
      </c>
      <c r="F6" s="2">
        <v>7</v>
      </c>
      <c r="G6" s="2">
        <v>32.5</v>
      </c>
      <c r="H6" s="2">
        <v>179.06</v>
      </c>
      <c r="I6" s="2" t="s">
        <v>1</v>
      </c>
      <c r="N6">
        <f t="shared" si="1"/>
        <v>1</v>
      </c>
      <c r="O6">
        <f t="shared" si="2"/>
        <v>1</v>
      </c>
      <c r="P6">
        <f t="shared" si="3"/>
        <v>1</v>
      </c>
      <c r="Q6">
        <f t="shared" si="4"/>
        <v>1</v>
      </c>
      <c r="R6">
        <f t="shared" si="5"/>
        <v>1</v>
      </c>
      <c r="S6" s="113">
        <f t="shared" si="6"/>
        <v>1</v>
      </c>
    </row>
    <row r="7" spans="1:26" ht="30.75" thickBot="1">
      <c r="B7" s="24" t="s">
        <v>109</v>
      </c>
      <c r="C7" s="24">
        <v>7.5</v>
      </c>
      <c r="D7" s="24">
        <v>9</v>
      </c>
      <c r="E7" s="24">
        <v>6</v>
      </c>
      <c r="F7" s="24">
        <v>7</v>
      </c>
      <c r="G7" s="24">
        <v>29.5</v>
      </c>
      <c r="H7" s="24">
        <v>162.6</v>
      </c>
      <c r="I7" s="24" t="s">
        <v>1</v>
      </c>
      <c r="N7">
        <f t="shared" si="1"/>
        <v>1</v>
      </c>
      <c r="O7">
        <f t="shared" si="2"/>
        <v>1</v>
      </c>
      <c r="P7">
        <f t="shared" si="3"/>
        <v>1</v>
      </c>
      <c r="Q7">
        <f t="shared" si="4"/>
        <v>1</v>
      </c>
      <c r="R7">
        <f t="shared" si="5"/>
        <v>1</v>
      </c>
      <c r="S7" s="113">
        <f t="shared" si="6"/>
        <v>1</v>
      </c>
      <c r="U7" s="286" t="s">
        <v>40</v>
      </c>
      <c r="V7" s="31" t="s">
        <v>1080</v>
      </c>
      <c r="W7" s="31" t="s">
        <v>1081</v>
      </c>
    </row>
    <row r="8" spans="1:26" ht="30.75" thickBot="1">
      <c r="B8" s="2" t="s">
        <v>110</v>
      </c>
      <c r="C8" s="2">
        <v>9</v>
      </c>
      <c r="D8" s="2">
        <v>8</v>
      </c>
      <c r="E8" s="2">
        <v>5.5</v>
      </c>
      <c r="F8" s="2">
        <v>7</v>
      </c>
      <c r="G8" s="2">
        <v>29.5</v>
      </c>
      <c r="H8" s="2">
        <v>159.51</v>
      </c>
      <c r="I8" s="2" t="s">
        <v>1</v>
      </c>
      <c r="N8">
        <f t="shared" si="1"/>
        <v>1</v>
      </c>
      <c r="O8">
        <f t="shared" si="2"/>
        <v>1</v>
      </c>
      <c r="P8">
        <f t="shared" si="3"/>
        <v>1</v>
      </c>
      <c r="Q8">
        <f t="shared" si="4"/>
        <v>1</v>
      </c>
      <c r="R8">
        <f t="shared" si="5"/>
        <v>1</v>
      </c>
      <c r="S8" s="113">
        <f t="shared" si="6"/>
        <v>1</v>
      </c>
      <c r="U8" s="31" t="s">
        <v>1078</v>
      </c>
      <c r="V8" s="31">
        <f>COUNTIFS(N4:N181,"=1",S4:S181,"=1")</f>
        <v>67</v>
      </c>
      <c r="W8" s="31">
        <f>COUNTIFS(N4:N181,"=0",S4:S181,"=1")</f>
        <v>5</v>
      </c>
      <c r="Y8" s="31">
        <f>COS(RADIANS(180*(SQRT(W8*V9)/(SQRT(W8*V9)+SQRT(V8*W9)))))</f>
        <v>0.96122968391149566</v>
      </c>
    </row>
    <row r="9" spans="1:26" ht="30.75" thickBot="1">
      <c r="B9" s="24" t="s">
        <v>111</v>
      </c>
      <c r="C9" s="24">
        <v>8.5</v>
      </c>
      <c r="D9" s="24">
        <v>7</v>
      </c>
      <c r="E9" s="24">
        <v>7</v>
      </c>
      <c r="F9" s="24">
        <v>5</v>
      </c>
      <c r="G9" s="24">
        <v>27.5</v>
      </c>
      <c r="H9" s="24">
        <v>151.04</v>
      </c>
      <c r="I9" s="24" t="s">
        <v>1</v>
      </c>
      <c r="N9">
        <f t="shared" si="1"/>
        <v>1</v>
      </c>
      <c r="O9">
        <f t="shared" si="2"/>
        <v>1</v>
      </c>
      <c r="P9">
        <f t="shared" si="3"/>
        <v>1</v>
      </c>
      <c r="Q9">
        <f t="shared" si="4"/>
        <v>1</v>
      </c>
      <c r="R9">
        <f t="shared" si="5"/>
        <v>1</v>
      </c>
      <c r="S9" s="113">
        <f t="shared" si="6"/>
        <v>1</v>
      </c>
      <c r="U9" s="31" t="s">
        <v>1079</v>
      </c>
      <c r="V9" s="31">
        <f>COUNTIFS(N4:N181,"=1",S4:S181,"=0")</f>
        <v>12</v>
      </c>
      <c r="W9" s="31">
        <f>COUNTIFS(N4:N181,"=0",S4:S181,"=0")</f>
        <v>94</v>
      </c>
    </row>
    <row r="10" spans="1:26" ht="30.75" thickBot="1">
      <c r="B10" s="2" t="s">
        <v>112</v>
      </c>
      <c r="C10" s="2">
        <v>7.5</v>
      </c>
      <c r="D10" s="2">
        <v>8</v>
      </c>
      <c r="E10" s="2">
        <v>5.5</v>
      </c>
      <c r="F10" s="2">
        <v>5</v>
      </c>
      <c r="G10" s="2">
        <v>26</v>
      </c>
      <c r="H10" s="2">
        <v>143.93</v>
      </c>
      <c r="I10" s="2" t="s">
        <v>1</v>
      </c>
      <c r="N10">
        <f t="shared" si="1"/>
        <v>1</v>
      </c>
      <c r="O10">
        <f t="shared" si="2"/>
        <v>1</v>
      </c>
      <c r="P10">
        <f t="shared" si="3"/>
        <v>1</v>
      </c>
      <c r="Q10">
        <f t="shared" si="4"/>
        <v>1</v>
      </c>
      <c r="R10">
        <f t="shared" si="5"/>
        <v>1</v>
      </c>
      <c r="S10" s="113">
        <f t="shared" si="6"/>
        <v>1</v>
      </c>
      <c r="U10" s="31"/>
      <c r="V10" s="31"/>
      <c r="W10" s="31"/>
    </row>
    <row r="11" spans="1:26" ht="30.75" thickBot="1">
      <c r="B11" s="24" t="s">
        <v>113</v>
      </c>
      <c r="C11" s="24">
        <v>7</v>
      </c>
      <c r="D11" s="24">
        <v>4</v>
      </c>
      <c r="E11" s="24">
        <v>8</v>
      </c>
      <c r="F11" s="24">
        <v>6</v>
      </c>
      <c r="G11" s="24">
        <v>25</v>
      </c>
      <c r="H11" s="24">
        <v>134.75</v>
      </c>
      <c r="I11" s="24" t="s">
        <v>1</v>
      </c>
      <c r="N11">
        <f t="shared" si="1"/>
        <v>1</v>
      </c>
      <c r="O11">
        <f t="shared" si="2"/>
        <v>0</v>
      </c>
      <c r="P11">
        <f t="shared" si="3"/>
        <v>1</v>
      </c>
      <c r="Q11">
        <f t="shared" si="4"/>
        <v>1</v>
      </c>
      <c r="R11">
        <f t="shared" si="5"/>
        <v>1</v>
      </c>
      <c r="S11" s="113">
        <f t="shared" si="6"/>
        <v>1</v>
      </c>
      <c r="U11" s="286" t="s">
        <v>41</v>
      </c>
      <c r="V11" s="31" t="s">
        <v>1080</v>
      </c>
      <c r="W11" s="31" t="s">
        <v>1081</v>
      </c>
    </row>
    <row r="12" spans="1:26" ht="30.75" thickBot="1">
      <c r="B12" s="2" t="s">
        <v>114</v>
      </c>
      <c r="C12" s="2">
        <v>8</v>
      </c>
      <c r="D12" s="2">
        <v>0.5</v>
      </c>
      <c r="E12" s="2">
        <v>8</v>
      </c>
      <c r="F12" s="2">
        <v>8.5</v>
      </c>
      <c r="G12" s="2">
        <v>25</v>
      </c>
      <c r="H12" s="2">
        <v>126.74</v>
      </c>
      <c r="I12" s="2" t="s">
        <v>1</v>
      </c>
      <c r="N12">
        <f t="shared" si="1"/>
        <v>1</v>
      </c>
      <c r="O12">
        <f t="shared" si="2"/>
        <v>0</v>
      </c>
      <c r="P12">
        <f t="shared" si="3"/>
        <v>1</v>
      </c>
      <c r="Q12">
        <f t="shared" si="4"/>
        <v>1</v>
      </c>
      <c r="R12">
        <f t="shared" si="5"/>
        <v>1</v>
      </c>
      <c r="S12" s="113">
        <f t="shared" si="6"/>
        <v>1</v>
      </c>
      <c r="U12" s="31" t="s">
        <v>1078</v>
      </c>
      <c r="V12" s="31">
        <f>COUNTIFS(O4:O181,"=1",S4:S181,"=1")</f>
        <v>28</v>
      </c>
      <c r="W12" s="31">
        <f>COUNTIFS(O4:O181,"=0",S4:S181,"=1")</f>
        <v>44</v>
      </c>
      <c r="Y12" s="31">
        <f>COS(RADIANS(180*(SQRT(W12*V13)/(SQRT(W12*V13)+SQRT(V12*W13)))))</f>
        <v>0.94193938562056256</v>
      </c>
    </row>
    <row r="13" spans="1:26" ht="30.75" thickBot="1">
      <c r="B13" s="24" t="s">
        <v>115</v>
      </c>
      <c r="C13" s="24">
        <v>5</v>
      </c>
      <c r="D13" s="24">
        <v>2</v>
      </c>
      <c r="E13" s="24">
        <v>7.5</v>
      </c>
      <c r="F13" s="24">
        <v>7</v>
      </c>
      <c r="G13" s="24">
        <v>21.5</v>
      </c>
      <c r="H13" s="24">
        <v>113.59</v>
      </c>
      <c r="I13" s="24" t="s">
        <v>1</v>
      </c>
      <c r="N13">
        <f t="shared" si="1"/>
        <v>1</v>
      </c>
      <c r="O13">
        <f t="shared" si="2"/>
        <v>0</v>
      </c>
      <c r="P13">
        <f t="shared" si="3"/>
        <v>1</v>
      </c>
      <c r="Q13">
        <f t="shared" si="4"/>
        <v>1</v>
      </c>
      <c r="R13">
        <f t="shared" si="5"/>
        <v>1</v>
      </c>
      <c r="S13" s="113">
        <f t="shared" si="6"/>
        <v>1</v>
      </c>
      <c r="U13" s="31" t="s">
        <v>1079</v>
      </c>
      <c r="V13" s="31">
        <f>COUNTIFS(O4:O181,"=1",S4:S181,"=0")</f>
        <v>1</v>
      </c>
      <c r="W13" s="31">
        <f>COUNTIFS(O4:O181,"=0",S4:S181,"=0")</f>
        <v>105</v>
      </c>
    </row>
    <row r="14" spans="1:26" ht="30.75" thickBot="1">
      <c r="B14" s="2" t="s">
        <v>116</v>
      </c>
      <c r="C14" s="2">
        <v>8.5</v>
      </c>
      <c r="D14" s="2">
        <v>0</v>
      </c>
      <c r="E14" s="2">
        <v>5</v>
      </c>
      <c r="F14" s="2">
        <v>6.5</v>
      </c>
      <c r="G14" s="2">
        <v>20</v>
      </c>
      <c r="H14" s="2">
        <v>98.1</v>
      </c>
      <c r="I14" s="2" t="s">
        <v>1</v>
      </c>
      <c r="N14">
        <f t="shared" si="1"/>
        <v>1</v>
      </c>
      <c r="O14">
        <f t="shared" si="2"/>
        <v>0</v>
      </c>
      <c r="P14">
        <f t="shared" si="3"/>
        <v>1</v>
      </c>
      <c r="Q14">
        <f t="shared" si="4"/>
        <v>1</v>
      </c>
      <c r="R14">
        <f t="shared" si="5"/>
        <v>1</v>
      </c>
      <c r="S14" s="113">
        <f t="shared" si="6"/>
        <v>1</v>
      </c>
      <c r="U14" s="31"/>
      <c r="V14" s="31"/>
      <c r="W14" s="31"/>
    </row>
    <row r="15" spans="1:26" ht="30.75" thickBot="1">
      <c r="B15" s="24" t="s">
        <v>117</v>
      </c>
      <c r="C15" s="24">
        <v>8.5</v>
      </c>
      <c r="D15" s="24">
        <v>0</v>
      </c>
      <c r="E15" s="24">
        <v>0</v>
      </c>
      <c r="F15" s="24">
        <v>7</v>
      </c>
      <c r="G15" s="24">
        <v>15.5</v>
      </c>
      <c r="H15" s="24">
        <v>69.17</v>
      </c>
      <c r="I15" s="24" t="s">
        <v>1</v>
      </c>
      <c r="N15">
        <f t="shared" si="1"/>
        <v>1</v>
      </c>
      <c r="O15">
        <f t="shared" si="2"/>
        <v>0</v>
      </c>
      <c r="P15">
        <f t="shared" si="3"/>
        <v>0</v>
      </c>
      <c r="Q15">
        <f t="shared" si="4"/>
        <v>1</v>
      </c>
      <c r="R15">
        <f t="shared" si="5"/>
        <v>1</v>
      </c>
      <c r="S15" s="113">
        <f t="shared" si="6"/>
        <v>1</v>
      </c>
      <c r="U15" s="286" t="s">
        <v>42</v>
      </c>
      <c r="V15" s="31" t="s">
        <v>1080</v>
      </c>
      <c r="W15" s="31" t="s">
        <v>1081</v>
      </c>
    </row>
    <row r="16" spans="1:26" ht="30.75" thickBot="1">
      <c r="B16" s="2" t="s">
        <v>118</v>
      </c>
      <c r="C16" s="2">
        <v>9</v>
      </c>
      <c r="D16" s="2">
        <v>0</v>
      </c>
      <c r="E16" s="2">
        <v>6</v>
      </c>
      <c r="F16" s="2">
        <v>0</v>
      </c>
      <c r="G16" s="2">
        <v>15</v>
      </c>
      <c r="H16" s="2">
        <v>77.88</v>
      </c>
      <c r="I16" s="2" t="s">
        <v>1</v>
      </c>
      <c r="N16">
        <f t="shared" si="1"/>
        <v>1</v>
      </c>
      <c r="O16">
        <f t="shared" si="2"/>
        <v>0</v>
      </c>
      <c r="P16">
        <f t="shared" si="3"/>
        <v>1</v>
      </c>
      <c r="Q16">
        <f t="shared" si="4"/>
        <v>0</v>
      </c>
      <c r="R16">
        <f t="shared" si="5"/>
        <v>1</v>
      </c>
      <c r="S16" s="113">
        <f t="shared" si="6"/>
        <v>1</v>
      </c>
      <c r="U16" s="31" t="s">
        <v>1078</v>
      </c>
      <c r="V16" s="31">
        <f>COUNTIFS(P4:P181,"=1",S4:S181,"=1")</f>
        <v>54</v>
      </c>
      <c r="W16" s="31">
        <f>COUNTIFS(P4:P181,"=0",S4:S181,"=1")</f>
        <v>18</v>
      </c>
      <c r="Y16" s="31">
        <f>COS(RADIANS(180*(SQRT(W16*V17)/(SQRT(W16*V17)+SQRT(V16*W17)))))</f>
        <v>0.91385633132717026</v>
      </c>
    </row>
    <row r="17" spans="1:25" ht="30.75" thickBot="1">
      <c r="B17" s="24" t="s">
        <v>119</v>
      </c>
      <c r="C17" s="24">
        <v>3</v>
      </c>
      <c r="D17" s="24">
        <v>6</v>
      </c>
      <c r="E17" s="24"/>
      <c r="F17" s="24">
        <v>5</v>
      </c>
      <c r="G17" s="24">
        <v>14</v>
      </c>
      <c r="H17" s="24">
        <v>75.959999999999994</v>
      </c>
      <c r="I17" s="24" t="s">
        <v>1</v>
      </c>
      <c r="N17">
        <f t="shared" si="1"/>
        <v>0</v>
      </c>
      <c r="O17">
        <f t="shared" si="2"/>
        <v>1</v>
      </c>
      <c r="P17">
        <f t="shared" si="3"/>
        <v>0</v>
      </c>
      <c r="Q17">
        <f t="shared" si="4"/>
        <v>1</v>
      </c>
      <c r="R17">
        <f t="shared" si="5"/>
        <v>1</v>
      </c>
      <c r="S17" s="113">
        <f t="shared" si="6"/>
        <v>1</v>
      </c>
      <c r="U17" s="31" t="s">
        <v>1079</v>
      </c>
      <c r="V17" s="31">
        <f>COUNTIFS(P4:P181,"=1",S4:S181,"=0")</f>
        <v>7</v>
      </c>
      <c r="W17" s="31">
        <f>COUNTIFS(P4:P181,"=0",S4:S181,"=0")</f>
        <v>99</v>
      </c>
    </row>
    <row r="18" spans="1:25" ht="15.75" thickBot="1">
      <c r="B18" s="2" t="s">
        <v>120</v>
      </c>
      <c r="C18" s="2">
        <v>2</v>
      </c>
      <c r="D18" s="2">
        <v>5</v>
      </c>
      <c r="E18" s="2">
        <v>0</v>
      </c>
      <c r="F18" s="2">
        <v>5</v>
      </c>
      <c r="G18" s="2">
        <v>12</v>
      </c>
      <c r="H18" s="2">
        <v>64.73</v>
      </c>
      <c r="I18" s="2"/>
      <c r="N18">
        <f t="shared" si="1"/>
        <v>0</v>
      </c>
      <c r="O18">
        <f t="shared" si="2"/>
        <v>1</v>
      </c>
      <c r="P18">
        <f t="shared" si="3"/>
        <v>0</v>
      </c>
      <c r="Q18">
        <f t="shared" si="4"/>
        <v>1</v>
      </c>
      <c r="R18">
        <f t="shared" si="5"/>
        <v>0</v>
      </c>
      <c r="S18" s="113">
        <f t="shared" si="6"/>
        <v>0</v>
      </c>
      <c r="U18" s="31"/>
      <c r="V18" s="31"/>
      <c r="W18" s="31"/>
    </row>
    <row r="19" spans="1:25" ht="15.75" thickBot="1">
      <c r="B19" s="24" t="s">
        <v>121</v>
      </c>
      <c r="C19" s="24">
        <v>3.5</v>
      </c>
      <c r="D19" s="24">
        <v>1</v>
      </c>
      <c r="E19" s="24">
        <v>1</v>
      </c>
      <c r="F19" s="24">
        <v>6</v>
      </c>
      <c r="G19" s="24">
        <v>11.5</v>
      </c>
      <c r="H19" s="24">
        <v>55.21</v>
      </c>
      <c r="I19" s="24"/>
      <c r="N19">
        <f t="shared" si="1"/>
        <v>0</v>
      </c>
      <c r="O19">
        <f t="shared" si="2"/>
        <v>0</v>
      </c>
      <c r="P19">
        <f t="shared" si="3"/>
        <v>0</v>
      </c>
      <c r="Q19">
        <f t="shared" si="4"/>
        <v>1</v>
      </c>
      <c r="R19">
        <f t="shared" si="5"/>
        <v>0</v>
      </c>
      <c r="S19" s="113">
        <f t="shared" si="6"/>
        <v>0</v>
      </c>
      <c r="U19" s="286" t="s">
        <v>43</v>
      </c>
      <c r="V19" s="31" t="s">
        <v>1080</v>
      </c>
      <c r="W19" s="31" t="s">
        <v>1081</v>
      </c>
    </row>
    <row r="20" spans="1:25" ht="15.75" thickBot="1">
      <c r="B20" s="2" t="s">
        <v>122</v>
      </c>
      <c r="C20" s="2">
        <v>4</v>
      </c>
      <c r="D20" s="2">
        <v>0</v>
      </c>
      <c r="E20" s="2">
        <v>0</v>
      </c>
      <c r="F20" s="2">
        <v>6</v>
      </c>
      <c r="G20" s="2">
        <v>10</v>
      </c>
      <c r="H20" s="2">
        <v>44.5</v>
      </c>
      <c r="I20" s="2"/>
      <c r="N20">
        <f t="shared" si="1"/>
        <v>0</v>
      </c>
      <c r="O20">
        <f t="shared" si="2"/>
        <v>0</v>
      </c>
      <c r="P20">
        <f t="shared" si="3"/>
        <v>0</v>
      </c>
      <c r="Q20">
        <f t="shared" si="4"/>
        <v>1</v>
      </c>
      <c r="R20">
        <f t="shared" si="5"/>
        <v>0</v>
      </c>
      <c r="S20" s="113">
        <f t="shared" si="6"/>
        <v>0</v>
      </c>
      <c r="U20" s="31" t="s">
        <v>1078</v>
      </c>
      <c r="V20" s="31">
        <f>COUNTIFS(Q4:Q181,"=1",S4:S181,"=1")</f>
        <v>65</v>
      </c>
      <c r="W20" s="31">
        <f>COUNTIFS(Q4:Q181,"=0",S4:S181,"=1")</f>
        <v>7</v>
      </c>
      <c r="Y20" s="31">
        <f>COS(RADIANS(180*(SQRT(W20*V21)/(SQRT(W20*V21)+SQRT(V20*W21)))))</f>
        <v>0.84851635103081124</v>
      </c>
    </row>
    <row r="21" spans="1:25" ht="15.75" thickBot="1">
      <c r="B21" s="24" t="s">
        <v>123</v>
      </c>
      <c r="C21" s="24">
        <v>4</v>
      </c>
      <c r="D21" s="24">
        <v>0.5</v>
      </c>
      <c r="E21" s="24">
        <v>0</v>
      </c>
      <c r="F21" s="24">
        <v>5</v>
      </c>
      <c r="G21" s="24">
        <v>9.5</v>
      </c>
      <c r="H21" s="24">
        <v>43.45</v>
      </c>
      <c r="I21" s="24"/>
      <c r="N21">
        <f t="shared" si="1"/>
        <v>0</v>
      </c>
      <c r="O21">
        <f t="shared" si="2"/>
        <v>0</v>
      </c>
      <c r="P21">
        <f t="shared" si="3"/>
        <v>0</v>
      </c>
      <c r="Q21">
        <f t="shared" si="4"/>
        <v>1</v>
      </c>
      <c r="R21">
        <f t="shared" si="5"/>
        <v>0</v>
      </c>
      <c r="S21" s="113">
        <f t="shared" si="6"/>
        <v>0</v>
      </c>
      <c r="U21" s="31" t="s">
        <v>1079</v>
      </c>
      <c r="V21" s="31">
        <f>COUNTIFS(Q4:Q181,"=1",S4:S181,"=0")</f>
        <v>32</v>
      </c>
      <c r="W21" s="31">
        <f>COUNTIFS(Q4:Q181,"=0",S4:S181,"=0")</f>
        <v>74</v>
      </c>
    </row>
    <row r="22" spans="1:25" ht="15.75" thickBot="1">
      <c r="B22" s="2" t="s">
        <v>124</v>
      </c>
      <c r="C22" s="2">
        <v>0</v>
      </c>
      <c r="D22" s="2">
        <v>0</v>
      </c>
      <c r="E22" s="2">
        <v>2</v>
      </c>
      <c r="F22" s="2">
        <v>6.5</v>
      </c>
      <c r="G22" s="2">
        <v>8.5</v>
      </c>
      <c r="H22" s="2">
        <v>41.17</v>
      </c>
      <c r="I22" s="2"/>
      <c r="N22">
        <f t="shared" si="1"/>
        <v>0</v>
      </c>
      <c r="O22">
        <f t="shared" si="2"/>
        <v>0</v>
      </c>
      <c r="P22">
        <f t="shared" si="3"/>
        <v>0</v>
      </c>
      <c r="Q22">
        <f t="shared" si="4"/>
        <v>1</v>
      </c>
      <c r="R22">
        <f t="shared" si="5"/>
        <v>0</v>
      </c>
      <c r="S22" s="113">
        <f t="shared" si="6"/>
        <v>0</v>
      </c>
    </row>
    <row r="23" spans="1:25" ht="15.75" thickBot="1">
      <c r="B23" s="24" t="s">
        <v>125</v>
      </c>
      <c r="C23" s="24">
        <v>4.5</v>
      </c>
      <c r="D23" s="24">
        <v>0</v>
      </c>
      <c r="E23" s="24">
        <v>0</v>
      </c>
      <c r="F23" s="24">
        <v>4</v>
      </c>
      <c r="G23" s="24">
        <v>8.5</v>
      </c>
      <c r="H23" s="24">
        <v>37.92</v>
      </c>
      <c r="I23" s="24"/>
      <c r="N23">
        <f t="shared" si="1"/>
        <v>0</v>
      </c>
      <c r="O23">
        <f t="shared" si="2"/>
        <v>0</v>
      </c>
      <c r="P23">
        <f t="shared" si="3"/>
        <v>0</v>
      </c>
      <c r="Q23">
        <f t="shared" si="4"/>
        <v>0</v>
      </c>
      <c r="R23">
        <f t="shared" si="5"/>
        <v>0</v>
      </c>
      <c r="S23" s="113">
        <f t="shared" si="6"/>
        <v>0</v>
      </c>
      <c r="T23" s="31"/>
      <c r="U23" s="31" t="s">
        <v>1086</v>
      </c>
      <c r="V23" s="31"/>
      <c r="W23" s="31"/>
      <c r="X23" s="31"/>
    </row>
    <row r="24" spans="1:25" ht="15.75" thickBot="1">
      <c r="B24" s="2" t="s">
        <v>126</v>
      </c>
      <c r="C24" s="2">
        <v>0</v>
      </c>
      <c r="D24" s="2">
        <v>1</v>
      </c>
      <c r="E24" s="2">
        <v>0</v>
      </c>
      <c r="F24" s="2">
        <v>7</v>
      </c>
      <c r="G24" s="2">
        <v>8</v>
      </c>
      <c r="H24" s="2">
        <v>37.65</v>
      </c>
      <c r="I24" s="2"/>
      <c r="N24">
        <f t="shared" si="1"/>
        <v>0</v>
      </c>
      <c r="O24">
        <f t="shared" si="2"/>
        <v>0</v>
      </c>
      <c r="P24">
        <f t="shared" si="3"/>
        <v>0</v>
      </c>
      <c r="Q24">
        <f t="shared" si="4"/>
        <v>1</v>
      </c>
      <c r="R24">
        <f t="shared" si="5"/>
        <v>0</v>
      </c>
      <c r="S24" s="113">
        <f t="shared" si="6"/>
        <v>0</v>
      </c>
      <c r="T24" s="31"/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 ht="15.75" thickBot="1">
      <c r="B25" s="24" t="s">
        <v>127</v>
      </c>
      <c r="C25" s="24">
        <v>1.5</v>
      </c>
      <c r="D25" s="24">
        <v>0</v>
      </c>
      <c r="E25" s="24">
        <v>2</v>
      </c>
      <c r="F25" s="24">
        <v>4</v>
      </c>
      <c r="G25" s="24">
        <v>7.5</v>
      </c>
      <c r="H25" s="24">
        <v>36.880000000000003</v>
      </c>
      <c r="I25" s="24"/>
      <c r="N25">
        <f t="shared" si="1"/>
        <v>0</v>
      </c>
      <c r="O25">
        <f t="shared" si="2"/>
        <v>0</v>
      </c>
      <c r="P25">
        <f t="shared" si="3"/>
        <v>0</v>
      </c>
      <c r="Q25">
        <f t="shared" si="4"/>
        <v>0</v>
      </c>
      <c r="R25">
        <f t="shared" si="5"/>
        <v>0</v>
      </c>
      <c r="S25" s="113">
        <f t="shared" si="6"/>
        <v>0</v>
      </c>
      <c r="T25" s="31"/>
      <c r="U25" s="31">
        <f>COUNTIF(C:C,"=0")/178</f>
        <v>0.33146067415730335</v>
      </c>
      <c r="V25" s="31">
        <f t="shared" ref="V25:X25" si="8">COUNTIF(D:D,"=0")/178</f>
        <v>0.6179775280898876</v>
      </c>
      <c r="W25" s="31">
        <f t="shared" si="8"/>
        <v>0.4606741573033708</v>
      </c>
      <c r="X25" s="31">
        <f t="shared" si="8"/>
        <v>7.8651685393258425E-2</v>
      </c>
    </row>
    <row r="26" spans="1:25" ht="15.75" thickBot="1">
      <c r="B26" s="2" t="s">
        <v>128</v>
      </c>
      <c r="C26" s="2">
        <v>3</v>
      </c>
      <c r="D26" s="2">
        <v>0.5</v>
      </c>
      <c r="E26" s="2">
        <v>0</v>
      </c>
      <c r="F26" s="2">
        <v>3</v>
      </c>
      <c r="G26" s="2">
        <v>6.5</v>
      </c>
      <c r="H26" s="2">
        <v>30.11</v>
      </c>
      <c r="I26" s="2"/>
      <c r="N26">
        <f t="shared" si="1"/>
        <v>0</v>
      </c>
      <c r="O26">
        <f t="shared" si="2"/>
        <v>0</v>
      </c>
      <c r="P26">
        <f t="shared" si="3"/>
        <v>0</v>
      </c>
      <c r="Q26">
        <f t="shared" si="4"/>
        <v>0</v>
      </c>
      <c r="R26">
        <f t="shared" si="5"/>
        <v>0</v>
      </c>
      <c r="S26" s="113">
        <f t="shared" si="6"/>
        <v>0</v>
      </c>
      <c r="T26" s="31" t="s">
        <v>1094</v>
      </c>
      <c r="U26" s="31"/>
    </row>
    <row r="27" spans="1:25" ht="15.75" thickBot="1">
      <c r="B27" s="24" t="s">
        <v>129</v>
      </c>
      <c r="C27" s="24">
        <v>0</v>
      </c>
      <c r="D27" s="24">
        <v>0</v>
      </c>
      <c r="E27" s="24">
        <v>0</v>
      </c>
      <c r="F27" s="24">
        <v>2</v>
      </c>
      <c r="G27" s="24">
        <v>2</v>
      </c>
      <c r="H27" s="24">
        <v>8.83</v>
      </c>
      <c r="I27" s="6"/>
      <c r="N27">
        <f t="shared" ref="N27:N84" si="9">IF(C27&gt;=5,1,0)</f>
        <v>0</v>
      </c>
      <c r="O27">
        <f t="shared" ref="O27:O84" si="10">IF(D27&gt;=5,1,0)</f>
        <v>0</v>
      </c>
      <c r="P27">
        <f t="shared" ref="P27:P84" si="11">IF(E27&gt;=5,1,0)</f>
        <v>0</v>
      </c>
      <c r="Q27">
        <f t="shared" ref="Q27:Q84" si="12">IF(F27&gt;=5,1,0)</f>
        <v>0</v>
      </c>
      <c r="R27">
        <f t="shared" ref="R27:R84" si="13">IF(G27&gt;=14,1,0)</f>
        <v>0</v>
      </c>
      <c r="S27" s="113">
        <f t="shared" ref="S27:S84" si="14">IF((N27+O27+P27+Q27+R27)&gt;=3,1,0)</f>
        <v>0</v>
      </c>
      <c r="T27" s="31"/>
      <c r="U27" s="31">
        <f>0.75*(1-((DEVSQ(C:C)+DEVSQ(D:D)+DEVSQ(E:E)+DEVSQ(F:F))/DEVSQ(G:G)))</f>
        <v>0.43773232317977867</v>
      </c>
    </row>
    <row r="28" spans="1:25" ht="15.75" thickBot="1">
      <c r="A28" s="4" t="s">
        <v>172</v>
      </c>
      <c r="B28" s="27" t="s">
        <v>276</v>
      </c>
      <c r="C28" s="28">
        <v>9</v>
      </c>
      <c r="D28" s="28">
        <v>10</v>
      </c>
      <c r="E28" s="28">
        <v>8</v>
      </c>
      <c r="F28" s="28">
        <v>7</v>
      </c>
      <c r="G28" s="29">
        <v>34</v>
      </c>
      <c r="H28" s="30">
        <v>198.19</v>
      </c>
      <c r="N28">
        <f t="shared" si="9"/>
        <v>1</v>
      </c>
      <c r="O28">
        <f t="shared" si="10"/>
        <v>1</v>
      </c>
      <c r="P28">
        <f t="shared" si="11"/>
        <v>1</v>
      </c>
      <c r="Q28">
        <f t="shared" si="12"/>
        <v>1</v>
      </c>
      <c r="R28">
        <f t="shared" si="13"/>
        <v>1</v>
      </c>
      <c r="S28" s="113">
        <f t="shared" si="14"/>
        <v>1</v>
      </c>
    </row>
    <row r="29" spans="1:25" ht="15.75" thickBot="1">
      <c r="B29" s="7" t="s">
        <v>277</v>
      </c>
      <c r="C29" s="8">
        <v>10</v>
      </c>
      <c r="D29" s="8">
        <v>6</v>
      </c>
      <c r="E29" s="8">
        <v>8</v>
      </c>
      <c r="F29" s="8">
        <v>8</v>
      </c>
      <c r="G29" s="9">
        <v>32</v>
      </c>
      <c r="H29" s="10">
        <v>177.06</v>
      </c>
      <c r="N29">
        <f t="shared" si="9"/>
        <v>1</v>
      </c>
      <c r="O29">
        <f t="shared" si="10"/>
        <v>1</v>
      </c>
      <c r="P29">
        <f t="shared" si="11"/>
        <v>1</v>
      </c>
      <c r="Q29">
        <f t="shared" si="12"/>
        <v>1</v>
      </c>
      <c r="R29">
        <f t="shared" si="13"/>
        <v>1</v>
      </c>
      <c r="S29" s="113">
        <f t="shared" si="14"/>
        <v>1</v>
      </c>
    </row>
    <row r="30" spans="1:25" ht="15.75" thickBot="1">
      <c r="B30" s="11" t="s">
        <v>278</v>
      </c>
      <c r="C30" s="12">
        <v>9</v>
      </c>
      <c r="D30" s="12">
        <v>3.5</v>
      </c>
      <c r="E30" s="12">
        <v>10</v>
      </c>
      <c r="F30" s="12">
        <v>5</v>
      </c>
      <c r="G30" s="13">
        <v>27.5</v>
      </c>
      <c r="H30" s="14">
        <v>150.80000000000001</v>
      </c>
      <c r="N30">
        <f t="shared" si="9"/>
        <v>1</v>
      </c>
      <c r="O30">
        <f t="shared" si="10"/>
        <v>0</v>
      </c>
      <c r="P30">
        <f t="shared" si="11"/>
        <v>1</v>
      </c>
      <c r="Q30">
        <f t="shared" si="12"/>
        <v>1</v>
      </c>
      <c r="R30">
        <f t="shared" si="13"/>
        <v>1</v>
      </c>
      <c r="S30" s="113">
        <f t="shared" si="14"/>
        <v>1</v>
      </c>
    </row>
    <row r="31" spans="1:25" ht="15.75" thickBot="1">
      <c r="B31" s="11" t="s">
        <v>279</v>
      </c>
      <c r="C31" s="12">
        <v>6</v>
      </c>
      <c r="D31" s="12">
        <v>8</v>
      </c>
      <c r="E31" s="12">
        <v>6</v>
      </c>
      <c r="F31" s="12">
        <v>7</v>
      </c>
      <c r="G31" s="13">
        <v>27</v>
      </c>
      <c r="H31" s="14">
        <v>156.44</v>
      </c>
      <c r="N31">
        <f t="shared" si="9"/>
        <v>1</v>
      </c>
      <c r="O31">
        <f t="shared" si="10"/>
        <v>1</v>
      </c>
      <c r="P31">
        <f t="shared" si="11"/>
        <v>1</v>
      </c>
      <c r="Q31">
        <f t="shared" si="12"/>
        <v>1</v>
      </c>
      <c r="R31">
        <f t="shared" si="13"/>
        <v>1</v>
      </c>
      <c r="S31" s="113">
        <f t="shared" si="14"/>
        <v>1</v>
      </c>
    </row>
    <row r="32" spans="1:25" ht="15.75" thickBot="1">
      <c r="B32" s="7" t="s">
        <v>24</v>
      </c>
      <c r="C32" s="8">
        <v>8</v>
      </c>
      <c r="D32" s="8">
        <v>1</v>
      </c>
      <c r="E32" s="8">
        <v>4</v>
      </c>
      <c r="F32" s="8">
        <v>8</v>
      </c>
      <c r="G32" s="9">
        <v>21</v>
      </c>
      <c r="H32" s="10">
        <v>106.16</v>
      </c>
      <c r="N32">
        <f t="shared" si="9"/>
        <v>1</v>
      </c>
      <c r="O32">
        <f t="shared" si="10"/>
        <v>0</v>
      </c>
      <c r="P32">
        <f t="shared" si="11"/>
        <v>0</v>
      </c>
      <c r="Q32">
        <f t="shared" si="12"/>
        <v>1</v>
      </c>
      <c r="R32">
        <f t="shared" si="13"/>
        <v>1</v>
      </c>
      <c r="S32" s="113">
        <f t="shared" si="14"/>
        <v>1</v>
      </c>
    </row>
    <row r="33" spans="1:19" ht="15.75" thickBot="1">
      <c r="B33" s="11" t="s">
        <v>280</v>
      </c>
      <c r="C33" s="12">
        <v>6</v>
      </c>
      <c r="D33" s="12">
        <v>3</v>
      </c>
      <c r="E33" s="12">
        <v>6</v>
      </c>
      <c r="F33" s="12">
        <v>5</v>
      </c>
      <c r="G33" s="13">
        <v>20</v>
      </c>
      <c r="H33" s="14">
        <v>109.28</v>
      </c>
      <c r="N33">
        <f t="shared" si="9"/>
        <v>1</v>
      </c>
      <c r="O33">
        <f t="shared" si="10"/>
        <v>0</v>
      </c>
      <c r="P33">
        <f t="shared" si="11"/>
        <v>1</v>
      </c>
      <c r="Q33">
        <f t="shared" si="12"/>
        <v>1</v>
      </c>
      <c r="R33">
        <f t="shared" si="13"/>
        <v>1</v>
      </c>
      <c r="S33" s="113">
        <f t="shared" si="14"/>
        <v>1</v>
      </c>
    </row>
    <row r="34" spans="1:19" ht="15.75" thickBot="1">
      <c r="B34" s="7" t="s">
        <v>281</v>
      </c>
      <c r="C34" s="8">
        <v>6</v>
      </c>
      <c r="D34" s="8">
        <v>0</v>
      </c>
      <c r="E34" s="8">
        <v>8</v>
      </c>
      <c r="F34" s="8">
        <v>6</v>
      </c>
      <c r="G34" s="9">
        <v>20</v>
      </c>
      <c r="H34" s="10">
        <v>102</v>
      </c>
      <c r="N34">
        <f t="shared" si="9"/>
        <v>1</v>
      </c>
      <c r="O34">
        <f t="shared" si="10"/>
        <v>0</v>
      </c>
      <c r="P34">
        <f t="shared" si="11"/>
        <v>1</v>
      </c>
      <c r="Q34">
        <f t="shared" si="12"/>
        <v>1</v>
      </c>
      <c r="R34">
        <f t="shared" si="13"/>
        <v>1</v>
      </c>
      <c r="S34" s="113">
        <f t="shared" si="14"/>
        <v>1</v>
      </c>
    </row>
    <row r="35" spans="1:19" ht="15.75" thickBot="1">
      <c r="B35" s="11" t="s">
        <v>2</v>
      </c>
      <c r="C35" s="12">
        <v>5</v>
      </c>
      <c r="D35" s="12">
        <v>1</v>
      </c>
      <c r="E35" s="12">
        <v>7</v>
      </c>
      <c r="F35" s="12">
        <v>6</v>
      </c>
      <c r="G35" s="13">
        <v>19</v>
      </c>
      <c r="H35" s="14">
        <v>98.97</v>
      </c>
      <c r="N35">
        <f t="shared" si="9"/>
        <v>1</v>
      </c>
      <c r="O35">
        <f t="shared" si="10"/>
        <v>0</v>
      </c>
      <c r="P35">
        <f t="shared" si="11"/>
        <v>1</v>
      </c>
      <c r="Q35">
        <f t="shared" si="12"/>
        <v>1</v>
      </c>
      <c r="R35">
        <f t="shared" si="13"/>
        <v>1</v>
      </c>
      <c r="S35" s="113">
        <f t="shared" si="14"/>
        <v>1</v>
      </c>
    </row>
    <row r="36" spans="1:19" ht="15.75" thickBot="1">
      <c r="B36" s="7" t="s">
        <v>282</v>
      </c>
      <c r="C36" s="8">
        <v>5</v>
      </c>
      <c r="D36" s="8">
        <v>0</v>
      </c>
      <c r="E36" s="8">
        <v>6</v>
      </c>
      <c r="F36" s="8">
        <v>7</v>
      </c>
      <c r="G36" s="9">
        <v>18</v>
      </c>
      <c r="H36" s="10">
        <v>90.12</v>
      </c>
      <c r="N36">
        <f t="shared" si="9"/>
        <v>1</v>
      </c>
      <c r="O36">
        <f t="shared" si="10"/>
        <v>0</v>
      </c>
      <c r="P36">
        <f t="shared" si="11"/>
        <v>1</v>
      </c>
      <c r="Q36">
        <f t="shared" si="12"/>
        <v>1</v>
      </c>
      <c r="R36">
        <f t="shared" si="13"/>
        <v>1</v>
      </c>
      <c r="S36" s="113">
        <f t="shared" si="14"/>
        <v>1</v>
      </c>
    </row>
    <row r="37" spans="1:19" ht="15.75" thickBot="1">
      <c r="B37" s="11" t="s">
        <v>4</v>
      </c>
      <c r="C37" s="12">
        <v>8</v>
      </c>
      <c r="D37" s="12">
        <v>0</v>
      </c>
      <c r="E37" s="12">
        <v>4</v>
      </c>
      <c r="F37" s="12">
        <v>6</v>
      </c>
      <c r="G37" s="13">
        <v>18</v>
      </c>
      <c r="H37" s="14">
        <v>89.62</v>
      </c>
      <c r="N37">
        <f t="shared" si="9"/>
        <v>1</v>
      </c>
      <c r="O37">
        <f t="shared" si="10"/>
        <v>0</v>
      </c>
      <c r="P37">
        <f t="shared" si="11"/>
        <v>0</v>
      </c>
      <c r="Q37">
        <f t="shared" si="12"/>
        <v>1</v>
      </c>
      <c r="R37">
        <f t="shared" si="13"/>
        <v>1</v>
      </c>
      <c r="S37" s="113">
        <f t="shared" si="14"/>
        <v>1</v>
      </c>
    </row>
    <row r="38" spans="1:19" ht="15.75" thickBot="1">
      <c r="B38" s="11" t="s">
        <v>268</v>
      </c>
      <c r="C38" s="12">
        <v>3</v>
      </c>
      <c r="D38" s="12">
        <v>4</v>
      </c>
      <c r="E38" s="12">
        <v>0</v>
      </c>
      <c r="F38" s="12">
        <v>8</v>
      </c>
      <c r="G38" s="13">
        <v>15</v>
      </c>
      <c r="H38" s="14">
        <v>81.31</v>
      </c>
      <c r="N38">
        <f t="shared" si="9"/>
        <v>0</v>
      </c>
      <c r="O38">
        <f t="shared" si="10"/>
        <v>0</v>
      </c>
      <c r="P38">
        <f t="shared" si="11"/>
        <v>0</v>
      </c>
      <c r="Q38">
        <f t="shared" si="12"/>
        <v>1</v>
      </c>
      <c r="R38">
        <f t="shared" si="13"/>
        <v>1</v>
      </c>
      <c r="S38" s="113">
        <f t="shared" si="14"/>
        <v>0</v>
      </c>
    </row>
    <row r="39" spans="1:19" ht="15.75" thickBot="1">
      <c r="B39" s="7" t="s">
        <v>283</v>
      </c>
      <c r="C39" s="8">
        <v>1</v>
      </c>
      <c r="D39" s="8">
        <v>0</v>
      </c>
      <c r="E39" s="8">
        <v>3</v>
      </c>
      <c r="F39" s="8">
        <v>4</v>
      </c>
      <c r="G39" s="9">
        <v>8</v>
      </c>
      <c r="H39" s="10">
        <v>39.69</v>
      </c>
      <c r="N39">
        <f t="shared" si="9"/>
        <v>0</v>
      </c>
      <c r="O39">
        <f t="shared" si="10"/>
        <v>0</v>
      </c>
      <c r="P39">
        <f t="shared" si="11"/>
        <v>0</v>
      </c>
      <c r="Q39">
        <f t="shared" si="12"/>
        <v>0</v>
      </c>
      <c r="R39">
        <f t="shared" si="13"/>
        <v>0</v>
      </c>
      <c r="S39" s="113">
        <f t="shared" si="14"/>
        <v>0</v>
      </c>
    </row>
    <row r="40" spans="1:19" ht="15.75" thickBot="1">
      <c r="B40" s="11" t="s">
        <v>284</v>
      </c>
      <c r="C40" s="12">
        <v>3</v>
      </c>
      <c r="D40" s="12">
        <v>0</v>
      </c>
      <c r="E40" s="12">
        <v>0</v>
      </c>
      <c r="F40" s="12">
        <v>5</v>
      </c>
      <c r="G40" s="13">
        <v>8</v>
      </c>
      <c r="H40" s="14">
        <v>37.380000000000003</v>
      </c>
      <c r="N40">
        <f t="shared" si="9"/>
        <v>0</v>
      </c>
      <c r="O40">
        <f t="shared" si="10"/>
        <v>0</v>
      </c>
      <c r="P40">
        <f t="shared" si="11"/>
        <v>0</v>
      </c>
      <c r="Q40">
        <f t="shared" si="12"/>
        <v>1</v>
      </c>
      <c r="R40">
        <f t="shared" si="13"/>
        <v>0</v>
      </c>
      <c r="S40" s="113">
        <f t="shared" si="14"/>
        <v>0</v>
      </c>
    </row>
    <row r="41" spans="1:19" ht="15.75" thickBot="1">
      <c r="B41" s="7" t="s">
        <v>19</v>
      </c>
      <c r="C41" s="8">
        <v>0</v>
      </c>
      <c r="D41" s="8">
        <v>1</v>
      </c>
      <c r="E41" s="8">
        <v>0</v>
      </c>
      <c r="F41" s="8">
        <v>2</v>
      </c>
      <c r="G41" s="9">
        <v>3</v>
      </c>
      <c r="H41" s="10">
        <v>16.53</v>
      </c>
      <c r="N41">
        <f t="shared" si="9"/>
        <v>0</v>
      </c>
      <c r="O41">
        <f t="shared" si="10"/>
        <v>0</v>
      </c>
      <c r="P41">
        <f t="shared" si="11"/>
        <v>0</v>
      </c>
      <c r="Q41">
        <f t="shared" si="12"/>
        <v>0</v>
      </c>
      <c r="R41">
        <f t="shared" si="13"/>
        <v>0</v>
      </c>
      <c r="S41" s="113">
        <f t="shared" si="14"/>
        <v>0</v>
      </c>
    </row>
    <row r="42" spans="1:19" ht="15.75" thickBot="1">
      <c r="B42" s="11" t="s">
        <v>273</v>
      </c>
      <c r="C42" s="12">
        <v>0</v>
      </c>
      <c r="D42" s="12">
        <v>0</v>
      </c>
      <c r="E42" s="12">
        <v>0</v>
      </c>
      <c r="F42" s="12">
        <v>3</v>
      </c>
      <c r="G42" s="13">
        <v>3</v>
      </c>
      <c r="H42" s="14">
        <v>13.31</v>
      </c>
      <c r="N42">
        <f t="shared" si="9"/>
        <v>0</v>
      </c>
      <c r="O42">
        <f t="shared" si="10"/>
        <v>0</v>
      </c>
      <c r="P42">
        <f t="shared" si="11"/>
        <v>0</v>
      </c>
      <c r="Q42">
        <f t="shared" si="12"/>
        <v>0</v>
      </c>
      <c r="R42">
        <f t="shared" si="13"/>
        <v>0</v>
      </c>
      <c r="S42" s="113">
        <f t="shared" si="14"/>
        <v>0</v>
      </c>
    </row>
    <row r="43" spans="1:19">
      <c r="B43" s="15" t="s">
        <v>285</v>
      </c>
      <c r="C43" s="16">
        <v>0</v>
      </c>
      <c r="D43" s="16">
        <v>0</v>
      </c>
      <c r="E43" s="16">
        <v>0</v>
      </c>
      <c r="F43" s="16">
        <v>2</v>
      </c>
      <c r="G43" s="17">
        <v>2</v>
      </c>
      <c r="H43" s="18">
        <v>8.8800000000000008</v>
      </c>
      <c r="N43">
        <f t="shared" si="9"/>
        <v>0</v>
      </c>
      <c r="O43">
        <f t="shared" si="10"/>
        <v>0</v>
      </c>
      <c r="P43">
        <f t="shared" si="11"/>
        <v>0</v>
      </c>
      <c r="Q43">
        <f t="shared" si="12"/>
        <v>0</v>
      </c>
      <c r="R43">
        <f t="shared" si="13"/>
        <v>0</v>
      </c>
      <c r="S43" s="113">
        <f t="shared" si="14"/>
        <v>0</v>
      </c>
    </row>
    <row r="44" spans="1:19">
      <c r="A44" s="4" t="s">
        <v>301</v>
      </c>
      <c r="B44" s="19" t="s">
        <v>329</v>
      </c>
      <c r="C44" s="19">
        <v>10</v>
      </c>
      <c r="D44" s="19">
        <v>10</v>
      </c>
      <c r="E44" s="19">
        <v>8</v>
      </c>
      <c r="F44" s="19">
        <v>7</v>
      </c>
      <c r="G44" s="20">
        <v>35</v>
      </c>
      <c r="I44" s="4" t="s">
        <v>306</v>
      </c>
      <c r="N44">
        <f t="shared" si="9"/>
        <v>1</v>
      </c>
      <c r="O44">
        <f t="shared" si="10"/>
        <v>1</v>
      </c>
      <c r="P44">
        <f t="shared" si="11"/>
        <v>1</v>
      </c>
      <c r="Q44">
        <f t="shared" si="12"/>
        <v>1</v>
      </c>
      <c r="R44">
        <f t="shared" si="13"/>
        <v>1</v>
      </c>
      <c r="S44" s="113">
        <f t="shared" si="14"/>
        <v>1</v>
      </c>
    </row>
    <row r="45" spans="1:19">
      <c r="B45" s="19" t="s">
        <v>343</v>
      </c>
      <c r="C45" s="19">
        <v>10</v>
      </c>
      <c r="D45" s="19">
        <v>9.5</v>
      </c>
      <c r="E45" s="19">
        <v>9</v>
      </c>
      <c r="F45" s="19">
        <v>4</v>
      </c>
      <c r="G45" s="20">
        <v>32.5</v>
      </c>
      <c r="I45" s="4" t="s">
        <v>306</v>
      </c>
      <c r="N45">
        <f t="shared" si="9"/>
        <v>1</v>
      </c>
      <c r="O45">
        <f t="shared" si="10"/>
        <v>1</v>
      </c>
      <c r="P45">
        <f t="shared" si="11"/>
        <v>1</v>
      </c>
      <c r="Q45">
        <f t="shared" si="12"/>
        <v>0</v>
      </c>
      <c r="R45">
        <f t="shared" si="13"/>
        <v>1</v>
      </c>
      <c r="S45" s="113">
        <f t="shared" si="14"/>
        <v>1</v>
      </c>
    </row>
    <row r="46" spans="1:19">
      <c r="B46" s="19" t="s">
        <v>287</v>
      </c>
      <c r="C46" s="19">
        <v>10</v>
      </c>
      <c r="D46" s="19">
        <v>2.5</v>
      </c>
      <c r="E46" s="19">
        <v>8</v>
      </c>
      <c r="F46" s="19">
        <v>7</v>
      </c>
      <c r="G46" s="20">
        <v>27.5</v>
      </c>
      <c r="I46" s="4" t="s">
        <v>306</v>
      </c>
      <c r="N46">
        <f t="shared" si="9"/>
        <v>1</v>
      </c>
      <c r="O46">
        <f t="shared" si="10"/>
        <v>0</v>
      </c>
      <c r="P46">
        <f t="shared" si="11"/>
        <v>1</v>
      </c>
      <c r="Q46">
        <f t="shared" si="12"/>
        <v>1</v>
      </c>
      <c r="R46">
        <f t="shared" si="13"/>
        <v>1</v>
      </c>
      <c r="S46" s="113">
        <f t="shared" si="14"/>
        <v>1</v>
      </c>
    </row>
    <row r="47" spans="1:19">
      <c r="B47" s="19" t="s">
        <v>24</v>
      </c>
      <c r="C47" s="19">
        <v>10</v>
      </c>
      <c r="D47" s="19">
        <v>3</v>
      </c>
      <c r="E47" s="19">
        <v>0</v>
      </c>
      <c r="F47" s="19">
        <v>5</v>
      </c>
      <c r="G47" s="20">
        <v>18</v>
      </c>
      <c r="I47" s="4" t="s">
        <v>306</v>
      </c>
      <c r="N47">
        <f t="shared" si="9"/>
        <v>1</v>
      </c>
      <c r="O47">
        <f t="shared" si="10"/>
        <v>0</v>
      </c>
      <c r="P47">
        <f t="shared" si="11"/>
        <v>0</v>
      </c>
      <c r="Q47">
        <f t="shared" si="12"/>
        <v>1</v>
      </c>
      <c r="R47">
        <f t="shared" si="13"/>
        <v>1</v>
      </c>
      <c r="S47" s="113">
        <f t="shared" si="14"/>
        <v>1</v>
      </c>
    </row>
    <row r="48" spans="1:19">
      <c r="B48" s="19" t="s">
        <v>344</v>
      </c>
      <c r="C48" s="19">
        <v>10</v>
      </c>
      <c r="D48" s="19">
        <v>0</v>
      </c>
      <c r="E48" s="19">
        <v>0</v>
      </c>
      <c r="F48" s="19">
        <v>8</v>
      </c>
      <c r="G48" s="20">
        <v>18</v>
      </c>
      <c r="I48" s="4" t="s">
        <v>306</v>
      </c>
      <c r="N48">
        <f t="shared" si="9"/>
        <v>1</v>
      </c>
      <c r="O48">
        <f t="shared" si="10"/>
        <v>0</v>
      </c>
      <c r="P48">
        <f t="shared" si="11"/>
        <v>0</v>
      </c>
      <c r="Q48">
        <f t="shared" si="12"/>
        <v>1</v>
      </c>
      <c r="R48">
        <f t="shared" si="13"/>
        <v>1</v>
      </c>
      <c r="S48" s="113">
        <f t="shared" si="14"/>
        <v>1</v>
      </c>
    </row>
    <row r="49" spans="2:19">
      <c r="B49" s="19" t="s">
        <v>345</v>
      </c>
      <c r="C49" s="19">
        <v>10</v>
      </c>
      <c r="D49" s="19">
        <v>0</v>
      </c>
      <c r="E49" s="19">
        <v>0</v>
      </c>
      <c r="F49" s="19">
        <v>7</v>
      </c>
      <c r="G49" s="20">
        <v>17</v>
      </c>
      <c r="I49" s="4" t="s">
        <v>306</v>
      </c>
      <c r="N49">
        <f t="shared" si="9"/>
        <v>1</v>
      </c>
      <c r="O49">
        <f t="shared" si="10"/>
        <v>0</v>
      </c>
      <c r="P49">
        <f t="shared" si="11"/>
        <v>0</v>
      </c>
      <c r="Q49">
        <f t="shared" si="12"/>
        <v>1</v>
      </c>
      <c r="R49">
        <f t="shared" si="13"/>
        <v>1</v>
      </c>
      <c r="S49" s="113">
        <f t="shared" si="14"/>
        <v>1</v>
      </c>
    </row>
    <row r="50" spans="2:19">
      <c r="B50" s="19" t="s">
        <v>346</v>
      </c>
      <c r="C50" s="19">
        <v>6.5</v>
      </c>
      <c r="D50" s="19">
        <v>0</v>
      </c>
      <c r="E50" s="19">
        <v>1</v>
      </c>
      <c r="F50" s="19">
        <v>7</v>
      </c>
      <c r="G50" s="20">
        <v>14.5</v>
      </c>
      <c r="I50" s="4" t="s">
        <v>306</v>
      </c>
      <c r="N50">
        <f t="shared" si="9"/>
        <v>1</v>
      </c>
      <c r="O50">
        <f t="shared" si="10"/>
        <v>0</v>
      </c>
      <c r="P50">
        <f t="shared" si="11"/>
        <v>0</v>
      </c>
      <c r="Q50">
        <f t="shared" si="12"/>
        <v>1</v>
      </c>
      <c r="R50">
        <f t="shared" si="13"/>
        <v>1</v>
      </c>
      <c r="S50" s="113">
        <f t="shared" si="14"/>
        <v>1</v>
      </c>
    </row>
    <row r="51" spans="2:19">
      <c r="B51" s="19" t="s">
        <v>53</v>
      </c>
      <c r="C51" s="19">
        <v>6.5</v>
      </c>
      <c r="D51" s="19">
        <v>0</v>
      </c>
      <c r="E51" s="19">
        <v>5</v>
      </c>
      <c r="F51" s="19">
        <v>1.5</v>
      </c>
      <c r="G51" s="20">
        <v>13</v>
      </c>
      <c r="I51" s="4" t="s">
        <v>312</v>
      </c>
      <c r="N51">
        <f t="shared" si="9"/>
        <v>1</v>
      </c>
      <c r="O51">
        <f t="shared" si="10"/>
        <v>0</v>
      </c>
      <c r="P51">
        <f t="shared" si="11"/>
        <v>1</v>
      </c>
      <c r="Q51">
        <f t="shared" si="12"/>
        <v>0</v>
      </c>
      <c r="R51">
        <f t="shared" si="13"/>
        <v>0</v>
      </c>
      <c r="S51" s="113">
        <f t="shared" si="14"/>
        <v>0</v>
      </c>
    </row>
    <row r="52" spans="2:19">
      <c r="B52" s="19" t="s">
        <v>347</v>
      </c>
      <c r="C52" s="19">
        <v>4</v>
      </c>
      <c r="D52" s="19">
        <v>1.5</v>
      </c>
      <c r="E52" s="19">
        <v>3</v>
      </c>
      <c r="F52" s="19">
        <v>3.5</v>
      </c>
      <c r="G52" s="20">
        <v>12</v>
      </c>
      <c r="I52" s="4" t="s">
        <v>312</v>
      </c>
      <c r="N52">
        <f t="shared" si="9"/>
        <v>0</v>
      </c>
      <c r="O52">
        <f t="shared" si="10"/>
        <v>0</v>
      </c>
      <c r="P52">
        <f t="shared" si="11"/>
        <v>0</v>
      </c>
      <c r="Q52">
        <f t="shared" si="12"/>
        <v>0</v>
      </c>
      <c r="R52">
        <f t="shared" si="13"/>
        <v>0</v>
      </c>
      <c r="S52" s="113">
        <f t="shared" si="14"/>
        <v>0</v>
      </c>
    </row>
    <row r="53" spans="2:19">
      <c r="B53" s="19" t="s">
        <v>11</v>
      </c>
      <c r="C53" s="19">
        <v>0</v>
      </c>
      <c r="D53" s="19">
        <v>0</v>
      </c>
      <c r="E53" s="19">
        <v>6</v>
      </c>
      <c r="F53" s="19">
        <v>6</v>
      </c>
      <c r="G53" s="20">
        <v>12</v>
      </c>
      <c r="I53" s="4" t="s">
        <v>312</v>
      </c>
      <c r="N53">
        <f t="shared" si="9"/>
        <v>0</v>
      </c>
      <c r="O53">
        <f t="shared" si="10"/>
        <v>0</v>
      </c>
      <c r="P53">
        <f t="shared" si="11"/>
        <v>1</v>
      </c>
      <c r="Q53">
        <f t="shared" si="12"/>
        <v>1</v>
      </c>
      <c r="R53">
        <f t="shared" si="13"/>
        <v>0</v>
      </c>
      <c r="S53" s="113">
        <f t="shared" si="14"/>
        <v>0</v>
      </c>
    </row>
    <row r="54" spans="2:19">
      <c r="B54" s="19" t="s">
        <v>211</v>
      </c>
      <c r="C54" s="19">
        <v>2</v>
      </c>
      <c r="D54" s="19">
        <v>0</v>
      </c>
      <c r="E54" s="19">
        <v>3</v>
      </c>
      <c r="F54" s="19">
        <v>7</v>
      </c>
      <c r="G54" s="20">
        <v>12</v>
      </c>
      <c r="I54" s="4" t="s">
        <v>312</v>
      </c>
      <c r="N54">
        <f t="shared" si="9"/>
        <v>0</v>
      </c>
      <c r="O54">
        <f t="shared" si="10"/>
        <v>0</v>
      </c>
      <c r="P54">
        <f t="shared" si="11"/>
        <v>0</v>
      </c>
      <c r="Q54">
        <f t="shared" si="12"/>
        <v>1</v>
      </c>
      <c r="R54">
        <f t="shared" si="13"/>
        <v>0</v>
      </c>
      <c r="S54" s="113">
        <f t="shared" si="14"/>
        <v>0</v>
      </c>
    </row>
    <row r="55" spans="2:19">
      <c r="B55" s="19" t="s">
        <v>316</v>
      </c>
      <c r="C55" s="19">
        <v>4</v>
      </c>
      <c r="D55" s="19">
        <v>0</v>
      </c>
      <c r="E55" s="19">
        <v>0</v>
      </c>
      <c r="F55" s="19">
        <v>8</v>
      </c>
      <c r="G55" s="20">
        <v>12</v>
      </c>
      <c r="I55" s="4" t="s">
        <v>312</v>
      </c>
      <c r="N55">
        <f t="shared" si="9"/>
        <v>0</v>
      </c>
      <c r="O55">
        <f t="shared" si="10"/>
        <v>0</v>
      </c>
      <c r="P55">
        <f t="shared" si="11"/>
        <v>0</v>
      </c>
      <c r="Q55">
        <f t="shared" si="12"/>
        <v>1</v>
      </c>
      <c r="R55">
        <f t="shared" si="13"/>
        <v>0</v>
      </c>
      <c r="S55" s="113">
        <f t="shared" si="14"/>
        <v>0</v>
      </c>
    </row>
    <row r="56" spans="2:19">
      <c r="B56" s="19" t="s">
        <v>348</v>
      </c>
      <c r="C56" s="19">
        <v>0</v>
      </c>
      <c r="D56" s="19">
        <v>0</v>
      </c>
      <c r="E56" s="19">
        <v>3</v>
      </c>
      <c r="F56" s="19">
        <v>5</v>
      </c>
      <c r="G56" s="20">
        <v>8</v>
      </c>
      <c r="I56" s="4" t="s">
        <v>312</v>
      </c>
      <c r="N56">
        <f t="shared" si="9"/>
        <v>0</v>
      </c>
      <c r="O56">
        <f t="shared" si="10"/>
        <v>0</v>
      </c>
      <c r="P56">
        <f t="shared" si="11"/>
        <v>0</v>
      </c>
      <c r="Q56">
        <f t="shared" si="12"/>
        <v>1</v>
      </c>
      <c r="R56">
        <f t="shared" si="13"/>
        <v>0</v>
      </c>
      <c r="S56" s="113">
        <f t="shared" si="14"/>
        <v>0</v>
      </c>
    </row>
    <row r="57" spans="2:19">
      <c r="B57" s="19" t="s">
        <v>349</v>
      </c>
      <c r="C57" s="19">
        <v>4</v>
      </c>
      <c r="D57" s="19">
        <v>0</v>
      </c>
      <c r="E57" s="19">
        <v>0</v>
      </c>
      <c r="F57" s="19">
        <v>3</v>
      </c>
      <c r="G57" s="20">
        <v>7</v>
      </c>
      <c r="I57" s="4" t="s">
        <v>312</v>
      </c>
      <c r="N57">
        <f t="shared" si="9"/>
        <v>0</v>
      </c>
      <c r="O57">
        <f t="shared" si="10"/>
        <v>0</v>
      </c>
      <c r="P57">
        <f t="shared" si="11"/>
        <v>0</v>
      </c>
      <c r="Q57">
        <f t="shared" si="12"/>
        <v>0</v>
      </c>
      <c r="R57">
        <f t="shared" si="13"/>
        <v>0</v>
      </c>
      <c r="S57" s="113">
        <f t="shared" si="14"/>
        <v>0</v>
      </c>
    </row>
    <row r="58" spans="2:19">
      <c r="B58" s="19" t="s">
        <v>11</v>
      </c>
      <c r="C58" s="19">
        <v>0</v>
      </c>
      <c r="D58" s="19">
        <v>0</v>
      </c>
      <c r="E58" s="19">
        <v>0</v>
      </c>
      <c r="F58" s="19">
        <v>7</v>
      </c>
      <c r="G58" s="20">
        <v>7</v>
      </c>
      <c r="I58" s="4" t="s">
        <v>312</v>
      </c>
      <c r="N58">
        <f t="shared" si="9"/>
        <v>0</v>
      </c>
      <c r="O58">
        <f t="shared" si="10"/>
        <v>0</v>
      </c>
      <c r="P58">
        <f t="shared" si="11"/>
        <v>0</v>
      </c>
      <c r="Q58">
        <f t="shared" si="12"/>
        <v>1</v>
      </c>
      <c r="R58">
        <f t="shared" si="13"/>
        <v>0</v>
      </c>
      <c r="S58" s="113">
        <f t="shared" si="14"/>
        <v>0</v>
      </c>
    </row>
    <row r="59" spans="2:19">
      <c r="B59" s="19" t="s">
        <v>4</v>
      </c>
      <c r="C59" s="19">
        <v>0</v>
      </c>
      <c r="D59" s="19">
        <v>1.5</v>
      </c>
      <c r="E59" s="19">
        <v>1</v>
      </c>
      <c r="F59" s="19">
        <v>4</v>
      </c>
      <c r="G59" s="20">
        <v>6.5</v>
      </c>
      <c r="I59" s="4" t="s">
        <v>312</v>
      </c>
      <c r="N59">
        <f t="shared" si="9"/>
        <v>0</v>
      </c>
      <c r="O59">
        <f t="shared" si="10"/>
        <v>0</v>
      </c>
      <c r="P59">
        <f t="shared" si="11"/>
        <v>0</v>
      </c>
      <c r="Q59">
        <f t="shared" si="12"/>
        <v>0</v>
      </c>
      <c r="R59">
        <f t="shared" si="13"/>
        <v>0</v>
      </c>
      <c r="S59" s="113">
        <f t="shared" si="14"/>
        <v>0</v>
      </c>
    </row>
    <row r="60" spans="2:19">
      <c r="B60" s="19" t="s">
        <v>335</v>
      </c>
      <c r="C60" s="19">
        <v>0</v>
      </c>
      <c r="D60" s="19">
        <v>1.5</v>
      </c>
      <c r="E60" s="19">
        <v>0</v>
      </c>
      <c r="F60" s="19">
        <v>5</v>
      </c>
      <c r="G60" s="20">
        <v>6.5</v>
      </c>
      <c r="I60" s="4" t="s">
        <v>312</v>
      </c>
      <c r="N60">
        <f t="shared" si="9"/>
        <v>0</v>
      </c>
      <c r="O60">
        <f t="shared" si="10"/>
        <v>0</v>
      </c>
      <c r="P60">
        <f t="shared" si="11"/>
        <v>0</v>
      </c>
      <c r="Q60">
        <f t="shared" si="12"/>
        <v>1</v>
      </c>
      <c r="R60">
        <f t="shared" si="13"/>
        <v>0</v>
      </c>
      <c r="S60" s="113">
        <f t="shared" si="14"/>
        <v>0</v>
      </c>
    </row>
    <row r="61" spans="2:19">
      <c r="B61" s="19" t="s">
        <v>321</v>
      </c>
      <c r="C61" s="19">
        <v>0</v>
      </c>
      <c r="D61" s="19">
        <v>0</v>
      </c>
      <c r="E61" s="19">
        <v>0</v>
      </c>
      <c r="F61" s="19">
        <v>6</v>
      </c>
      <c r="G61" s="20">
        <v>6</v>
      </c>
      <c r="I61" s="4" t="s">
        <v>312</v>
      </c>
      <c r="N61">
        <f t="shared" si="9"/>
        <v>0</v>
      </c>
      <c r="O61">
        <f t="shared" si="10"/>
        <v>0</v>
      </c>
      <c r="P61">
        <f t="shared" si="11"/>
        <v>0</v>
      </c>
      <c r="Q61">
        <f t="shared" si="12"/>
        <v>1</v>
      </c>
      <c r="R61">
        <f t="shared" si="13"/>
        <v>0</v>
      </c>
      <c r="S61" s="113">
        <f t="shared" si="14"/>
        <v>0</v>
      </c>
    </row>
    <row r="62" spans="2:19">
      <c r="B62" s="19" t="s">
        <v>9</v>
      </c>
      <c r="C62" s="19">
        <v>0</v>
      </c>
      <c r="D62" s="19">
        <v>1.5</v>
      </c>
      <c r="E62" s="19">
        <v>0</v>
      </c>
      <c r="F62" s="19">
        <v>3</v>
      </c>
      <c r="G62" s="20">
        <v>4.5</v>
      </c>
      <c r="I62" s="4" t="s">
        <v>312</v>
      </c>
      <c r="N62">
        <f t="shared" si="9"/>
        <v>0</v>
      </c>
      <c r="O62">
        <f t="shared" si="10"/>
        <v>0</v>
      </c>
      <c r="P62">
        <f t="shared" si="11"/>
        <v>0</v>
      </c>
      <c r="Q62">
        <f t="shared" si="12"/>
        <v>0</v>
      </c>
      <c r="R62">
        <f t="shared" si="13"/>
        <v>0</v>
      </c>
      <c r="S62" s="113">
        <f t="shared" si="14"/>
        <v>0</v>
      </c>
    </row>
    <row r="63" spans="2:19">
      <c r="B63" s="19" t="s">
        <v>9</v>
      </c>
      <c r="C63" s="19">
        <v>0</v>
      </c>
      <c r="D63" s="19">
        <v>0</v>
      </c>
      <c r="E63" s="19">
        <v>2</v>
      </c>
      <c r="F63" s="19">
        <v>2</v>
      </c>
      <c r="G63" s="20">
        <v>4</v>
      </c>
      <c r="I63" s="4" t="s">
        <v>312</v>
      </c>
      <c r="N63">
        <f t="shared" si="9"/>
        <v>0</v>
      </c>
      <c r="O63">
        <f t="shared" si="10"/>
        <v>0</v>
      </c>
      <c r="P63">
        <f t="shared" si="11"/>
        <v>0</v>
      </c>
      <c r="Q63">
        <f t="shared" si="12"/>
        <v>0</v>
      </c>
      <c r="R63">
        <f t="shared" si="13"/>
        <v>0</v>
      </c>
      <c r="S63" s="113">
        <f t="shared" si="14"/>
        <v>0</v>
      </c>
    </row>
    <row r="64" spans="2:19">
      <c r="B64" s="19" t="s">
        <v>11</v>
      </c>
      <c r="C64" s="19">
        <v>0</v>
      </c>
      <c r="D64" s="19">
        <v>0</v>
      </c>
      <c r="E64" s="19">
        <v>0</v>
      </c>
      <c r="F64" s="19">
        <v>4</v>
      </c>
      <c r="G64" s="20">
        <v>4</v>
      </c>
      <c r="I64" s="4" t="s">
        <v>312</v>
      </c>
      <c r="N64">
        <f t="shared" si="9"/>
        <v>0</v>
      </c>
      <c r="O64">
        <f t="shared" si="10"/>
        <v>0</v>
      </c>
      <c r="P64">
        <f t="shared" si="11"/>
        <v>0</v>
      </c>
      <c r="Q64">
        <f t="shared" si="12"/>
        <v>0</v>
      </c>
      <c r="R64">
        <f t="shared" si="13"/>
        <v>0</v>
      </c>
      <c r="S64" s="113">
        <f t="shared" si="14"/>
        <v>0</v>
      </c>
    </row>
    <row r="65" spans="1:19">
      <c r="B65" s="19" t="s">
        <v>282</v>
      </c>
      <c r="C65" s="19">
        <v>0</v>
      </c>
      <c r="D65" s="19">
        <v>0</v>
      </c>
      <c r="E65" s="19">
        <v>0</v>
      </c>
      <c r="F65" s="19">
        <v>2</v>
      </c>
      <c r="G65" s="20">
        <v>2</v>
      </c>
      <c r="I65" s="4" t="s">
        <v>312</v>
      </c>
      <c r="N65">
        <f t="shared" si="9"/>
        <v>0</v>
      </c>
      <c r="O65">
        <f t="shared" si="10"/>
        <v>0</v>
      </c>
      <c r="P65">
        <f t="shared" si="11"/>
        <v>0</v>
      </c>
      <c r="Q65">
        <f t="shared" si="12"/>
        <v>0</v>
      </c>
      <c r="R65">
        <f t="shared" si="13"/>
        <v>0</v>
      </c>
      <c r="S65" s="113">
        <f t="shared" si="14"/>
        <v>0</v>
      </c>
    </row>
    <row r="66" spans="1:19">
      <c r="B66" s="19" t="s">
        <v>308</v>
      </c>
      <c r="C66" s="19">
        <v>0</v>
      </c>
      <c r="D66" s="19">
        <v>0</v>
      </c>
      <c r="E66" s="19">
        <v>0</v>
      </c>
      <c r="F66" s="19">
        <v>2</v>
      </c>
      <c r="G66" s="20">
        <v>2</v>
      </c>
      <c r="I66" s="4" t="s">
        <v>312</v>
      </c>
      <c r="N66">
        <f t="shared" si="9"/>
        <v>0</v>
      </c>
      <c r="O66">
        <f t="shared" si="10"/>
        <v>0</v>
      </c>
      <c r="P66">
        <f t="shared" si="11"/>
        <v>0</v>
      </c>
      <c r="Q66">
        <f t="shared" si="12"/>
        <v>0</v>
      </c>
      <c r="R66">
        <f t="shared" si="13"/>
        <v>0</v>
      </c>
      <c r="S66" s="113">
        <f t="shared" si="14"/>
        <v>0</v>
      </c>
    </row>
    <row r="67" spans="1:19">
      <c r="B67" s="19" t="s">
        <v>273</v>
      </c>
      <c r="C67" s="19">
        <v>0</v>
      </c>
      <c r="D67" s="19">
        <v>0</v>
      </c>
      <c r="E67" s="19">
        <v>0</v>
      </c>
      <c r="F67" s="19">
        <v>2</v>
      </c>
      <c r="G67" s="20">
        <v>2</v>
      </c>
      <c r="I67" s="4" t="s">
        <v>312</v>
      </c>
      <c r="N67">
        <f t="shared" si="9"/>
        <v>0</v>
      </c>
      <c r="O67">
        <f t="shared" si="10"/>
        <v>0</v>
      </c>
      <c r="P67">
        <f t="shared" si="11"/>
        <v>0</v>
      </c>
      <c r="Q67">
        <f t="shared" si="12"/>
        <v>0</v>
      </c>
      <c r="R67">
        <f t="shared" si="13"/>
        <v>0</v>
      </c>
      <c r="S67" s="113">
        <f t="shared" si="14"/>
        <v>0</v>
      </c>
    </row>
    <row r="68" spans="1:19">
      <c r="B68" s="19" t="s">
        <v>350</v>
      </c>
      <c r="C68" s="19">
        <v>0</v>
      </c>
      <c r="D68" s="19">
        <v>0</v>
      </c>
      <c r="E68" s="19">
        <v>0</v>
      </c>
      <c r="F68" s="19">
        <v>0</v>
      </c>
      <c r="G68" s="20">
        <v>0</v>
      </c>
      <c r="I68" s="4" t="s">
        <v>312</v>
      </c>
      <c r="N68">
        <f t="shared" si="9"/>
        <v>0</v>
      </c>
      <c r="O68">
        <f t="shared" si="10"/>
        <v>0</v>
      </c>
      <c r="P68">
        <f t="shared" si="11"/>
        <v>0</v>
      </c>
      <c r="Q68">
        <f t="shared" si="12"/>
        <v>0</v>
      </c>
      <c r="R68">
        <f t="shared" si="13"/>
        <v>0</v>
      </c>
      <c r="S68" s="113">
        <f t="shared" si="14"/>
        <v>0</v>
      </c>
    </row>
    <row r="69" spans="1:19">
      <c r="A69" s="4" t="s">
        <v>357</v>
      </c>
      <c r="C69" s="21">
        <v>10</v>
      </c>
      <c r="D69" s="21">
        <v>10</v>
      </c>
      <c r="E69" s="21">
        <v>7</v>
      </c>
      <c r="F69" s="21">
        <v>6</v>
      </c>
      <c r="G69" s="20">
        <v>33</v>
      </c>
      <c r="I69" s="4" t="s">
        <v>306</v>
      </c>
      <c r="N69">
        <f t="shared" si="9"/>
        <v>1</v>
      </c>
      <c r="O69">
        <f t="shared" si="10"/>
        <v>1</v>
      </c>
      <c r="P69">
        <f t="shared" si="11"/>
        <v>1</v>
      </c>
      <c r="Q69">
        <f t="shared" si="12"/>
        <v>1</v>
      </c>
      <c r="R69">
        <f t="shared" si="13"/>
        <v>1</v>
      </c>
      <c r="S69" s="113">
        <f t="shared" si="14"/>
        <v>1</v>
      </c>
    </row>
    <row r="70" spans="1:19">
      <c r="C70" s="21">
        <v>4</v>
      </c>
      <c r="D70" s="21">
        <v>1.5</v>
      </c>
      <c r="E70" s="21">
        <v>8</v>
      </c>
      <c r="F70" s="21">
        <v>7</v>
      </c>
      <c r="G70" s="20">
        <v>20.5</v>
      </c>
      <c r="I70" s="4" t="s">
        <v>306</v>
      </c>
      <c r="N70">
        <f t="shared" si="9"/>
        <v>0</v>
      </c>
      <c r="O70">
        <f t="shared" si="10"/>
        <v>0</v>
      </c>
      <c r="P70">
        <f t="shared" si="11"/>
        <v>1</v>
      </c>
      <c r="Q70">
        <f t="shared" si="12"/>
        <v>1</v>
      </c>
      <c r="R70">
        <f t="shared" si="13"/>
        <v>1</v>
      </c>
      <c r="S70" s="113">
        <f t="shared" si="14"/>
        <v>1</v>
      </c>
    </row>
    <row r="71" spans="1:19">
      <c r="C71" s="21">
        <v>7</v>
      </c>
      <c r="D71" s="21">
        <v>0</v>
      </c>
      <c r="E71" s="21">
        <v>2</v>
      </c>
      <c r="F71" s="21">
        <v>3</v>
      </c>
      <c r="G71" s="20">
        <v>12</v>
      </c>
      <c r="I71" s="4" t="s">
        <v>312</v>
      </c>
      <c r="N71">
        <f t="shared" si="9"/>
        <v>1</v>
      </c>
      <c r="O71">
        <f t="shared" si="10"/>
        <v>0</v>
      </c>
      <c r="P71">
        <f t="shared" si="11"/>
        <v>0</v>
      </c>
      <c r="Q71">
        <f t="shared" si="12"/>
        <v>0</v>
      </c>
      <c r="R71">
        <f t="shared" si="13"/>
        <v>0</v>
      </c>
      <c r="S71" s="113">
        <f t="shared" si="14"/>
        <v>0</v>
      </c>
    </row>
    <row r="72" spans="1:19">
      <c r="C72" s="21">
        <v>3</v>
      </c>
      <c r="D72" s="21">
        <v>0</v>
      </c>
      <c r="E72" s="21">
        <v>3.5</v>
      </c>
      <c r="F72" s="21">
        <v>5</v>
      </c>
      <c r="G72" s="20">
        <v>11.5</v>
      </c>
      <c r="I72" s="4" t="s">
        <v>312</v>
      </c>
      <c r="N72">
        <f t="shared" si="9"/>
        <v>0</v>
      </c>
      <c r="O72">
        <f t="shared" si="10"/>
        <v>0</v>
      </c>
      <c r="P72">
        <f t="shared" si="11"/>
        <v>0</v>
      </c>
      <c r="Q72">
        <f t="shared" si="12"/>
        <v>1</v>
      </c>
      <c r="R72">
        <f t="shared" si="13"/>
        <v>0</v>
      </c>
      <c r="S72" s="113">
        <f t="shared" si="14"/>
        <v>0</v>
      </c>
    </row>
    <row r="73" spans="1:19">
      <c r="C73" s="21">
        <v>4</v>
      </c>
      <c r="D73" s="21">
        <v>0</v>
      </c>
      <c r="E73" s="21">
        <v>0</v>
      </c>
      <c r="F73" s="21">
        <v>7</v>
      </c>
      <c r="G73" s="20">
        <v>11</v>
      </c>
      <c r="I73" s="4" t="s">
        <v>312</v>
      </c>
      <c r="N73">
        <f t="shared" si="9"/>
        <v>0</v>
      </c>
      <c r="O73">
        <f t="shared" si="10"/>
        <v>0</v>
      </c>
      <c r="P73">
        <f t="shared" si="11"/>
        <v>0</v>
      </c>
      <c r="Q73">
        <f t="shared" si="12"/>
        <v>1</v>
      </c>
      <c r="R73">
        <f t="shared" si="13"/>
        <v>0</v>
      </c>
      <c r="S73" s="113">
        <f t="shared" si="14"/>
        <v>0</v>
      </c>
    </row>
    <row r="74" spans="1:19">
      <c r="C74" s="21">
        <v>0</v>
      </c>
      <c r="D74" s="21">
        <v>0</v>
      </c>
      <c r="E74" s="21">
        <v>8</v>
      </c>
      <c r="F74" s="21">
        <v>1</v>
      </c>
      <c r="G74" s="20">
        <v>9</v>
      </c>
      <c r="I74" s="4" t="s">
        <v>312</v>
      </c>
      <c r="N74">
        <f t="shared" si="9"/>
        <v>0</v>
      </c>
      <c r="O74">
        <f t="shared" si="10"/>
        <v>0</v>
      </c>
      <c r="P74">
        <f t="shared" si="11"/>
        <v>1</v>
      </c>
      <c r="Q74">
        <f t="shared" si="12"/>
        <v>0</v>
      </c>
      <c r="R74">
        <f t="shared" si="13"/>
        <v>0</v>
      </c>
      <c r="S74" s="113">
        <f t="shared" si="14"/>
        <v>0</v>
      </c>
    </row>
    <row r="75" spans="1:19">
      <c r="C75" s="21">
        <v>0</v>
      </c>
      <c r="D75" s="21">
        <v>0</v>
      </c>
      <c r="E75" s="21">
        <v>4</v>
      </c>
      <c r="F75" s="21">
        <v>3.5</v>
      </c>
      <c r="G75" s="20">
        <v>7.5</v>
      </c>
      <c r="I75" s="4" t="s">
        <v>312</v>
      </c>
      <c r="N75">
        <f t="shared" si="9"/>
        <v>0</v>
      </c>
      <c r="O75">
        <f t="shared" si="10"/>
        <v>0</v>
      </c>
      <c r="P75">
        <f t="shared" si="11"/>
        <v>0</v>
      </c>
      <c r="Q75">
        <f t="shared" si="12"/>
        <v>0</v>
      </c>
      <c r="R75">
        <f t="shared" si="13"/>
        <v>0</v>
      </c>
      <c r="S75" s="113">
        <f t="shared" si="14"/>
        <v>0</v>
      </c>
    </row>
    <row r="76" spans="1:19">
      <c r="C76" s="21">
        <v>0</v>
      </c>
      <c r="D76" s="21">
        <v>0</v>
      </c>
      <c r="E76" s="21">
        <v>0</v>
      </c>
      <c r="F76" s="21">
        <v>6</v>
      </c>
      <c r="G76" s="20">
        <v>6</v>
      </c>
      <c r="I76" s="4" t="s">
        <v>312</v>
      </c>
      <c r="N76">
        <f t="shared" si="9"/>
        <v>0</v>
      </c>
      <c r="O76">
        <f t="shared" si="10"/>
        <v>0</v>
      </c>
      <c r="P76">
        <f t="shared" si="11"/>
        <v>0</v>
      </c>
      <c r="Q76">
        <f t="shared" si="12"/>
        <v>1</v>
      </c>
      <c r="R76">
        <f t="shared" si="13"/>
        <v>0</v>
      </c>
      <c r="S76" s="113">
        <f t="shared" si="14"/>
        <v>0</v>
      </c>
    </row>
    <row r="77" spans="1:19">
      <c r="C77" s="21">
        <v>0</v>
      </c>
      <c r="D77" s="21">
        <v>0</v>
      </c>
      <c r="E77" s="21">
        <v>0.5</v>
      </c>
      <c r="F77" s="21">
        <v>4</v>
      </c>
      <c r="G77" s="20">
        <v>4.5</v>
      </c>
      <c r="I77" s="4" t="s">
        <v>312</v>
      </c>
      <c r="N77">
        <f t="shared" si="9"/>
        <v>0</v>
      </c>
      <c r="O77">
        <f t="shared" si="10"/>
        <v>0</v>
      </c>
      <c r="P77">
        <f t="shared" si="11"/>
        <v>0</v>
      </c>
      <c r="Q77">
        <f t="shared" si="12"/>
        <v>0</v>
      </c>
      <c r="R77">
        <f t="shared" si="13"/>
        <v>0</v>
      </c>
      <c r="S77" s="113">
        <f t="shared" si="14"/>
        <v>0</v>
      </c>
    </row>
    <row r="78" spans="1:19">
      <c r="C78" s="21">
        <v>0</v>
      </c>
      <c r="D78" s="21">
        <v>0</v>
      </c>
      <c r="E78" s="4">
        <v>0</v>
      </c>
      <c r="F78" s="4">
        <v>4</v>
      </c>
      <c r="G78" s="4">
        <v>4</v>
      </c>
      <c r="I78" s="4" t="s">
        <v>312</v>
      </c>
      <c r="N78">
        <f t="shared" si="9"/>
        <v>0</v>
      </c>
      <c r="O78">
        <f t="shared" si="10"/>
        <v>0</v>
      </c>
      <c r="P78">
        <f t="shared" si="11"/>
        <v>0</v>
      </c>
      <c r="Q78">
        <f t="shared" si="12"/>
        <v>0</v>
      </c>
      <c r="R78">
        <f t="shared" si="13"/>
        <v>0</v>
      </c>
      <c r="S78" s="113">
        <f t="shared" si="14"/>
        <v>0</v>
      </c>
    </row>
    <row r="79" spans="1:19">
      <c r="C79" s="21">
        <v>0</v>
      </c>
      <c r="D79" s="4">
        <v>0</v>
      </c>
      <c r="E79" s="4">
        <v>0</v>
      </c>
      <c r="F79" s="4">
        <v>3</v>
      </c>
      <c r="G79" s="4">
        <v>3</v>
      </c>
      <c r="I79" s="4" t="s">
        <v>312</v>
      </c>
      <c r="N79">
        <f t="shared" si="9"/>
        <v>0</v>
      </c>
      <c r="O79">
        <f t="shared" si="10"/>
        <v>0</v>
      </c>
      <c r="P79">
        <f t="shared" si="11"/>
        <v>0</v>
      </c>
      <c r="Q79">
        <f t="shared" si="12"/>
        <v>0</v>
      </c>
      <c r="R79">
        <f t="shared" si="13"/>
        <v>0</v>
      </c>
      <c r="S79" s="113">
        <f t="shared" si="14"/>
        <v>0</v>
      </c>
    </row>
    <row r="80" spans="1:19">
      <c r="C80" s="21">
        <v>0</v>
      </c>
      <c r="D80" s="4">
        <v>0</v>
      </c>
      <c r="E80" s="4">
        <v>0</v>
      </c>
      <c r="F80" s="4">
        <v>2</v>
      </c>
      <c r="G80" s="4">
        <v>2</v>
      </c>
      <c r="I80" s="4" t="s">
        <v>312</v>
      </c>
      <c r="N80">
        <f t="shared" si="9"/>
        <v>0</v>
      </c>
      <c r="O80">
        <f t="shared" si="10"/>
        <v>0</v>
      </c>
      <c r="P80">
        <f t="shared" si="11"/>
        <v>0</v>
      </c>
      <c r="Q80">
        <f t="shared" si="12"/>
        <v>0</v>
      </c>
      <c r="R80">
        <f t="shared" si="13"/>
        <v>0</v>
      </c>
      <c r="S80" s="113">
        <f t="shared" si="14"/>
        <v>0</v>
      </c>
    </row>
    <row r="81" spans="1:19" ht="15.75" thickBot="1">
      <c r="C81" s="21">
        <v>0</v>
      </c>
      <c r="D81" s="4">
        <v>0</v>
      </c>
      <c r="E81" s="4">
        <v>0</v>
      </c>
      <c r="F81" s="4">
        <v>0</v>
      </c>
      <c r="G81" s="4">
        <v>0</v>
      </c>
      <c r="I81" s="4" t="s">
        <v>312</v>
      </c>
      <c r="N81">
        <f t="shared" si="9"/>
        <v>0</v>
      </c>
      <c r="O81">
        <f t="shared" si="10"/>
        <v>0</v>
      </c>
      <c r="P81">
        <f t="shared" si="11"/>
        <v>0</v>
      </c>
      <c r="Q81">
        <f t="shared" si="12"/>
        <v>0</v>
      </c>
      <c r="R81">
        <f t="shared" si="13"/>
        <v>0</v>
      </c>
      <c r="S81" s="113">
        <f t="shared" si="14"/>
        <v>0</v>
      </c>
    </row>
    <row r="82" spans="1:19" ht="15.75" thickBot="1">
      <c r="A82" s="4" t="s">
        <v>473</v>
      </c>
      <c r="B82" s="44" t="s">
        <v>550</v>
      </c>
      <c r="C82" s="45">
        <v>10</v>
      </c>
      <c r="D82" s="46">
        <v>10</v>
      </c>
      <c r="E82" s="47">
        <v>10</v>
      </c>
      <c r="F82" s="48">
        <v>7</v>
      </c>
      <c r="G82" s="48">
        <v>37</v>
      </c>
      <c r="H82" s="48">
        <v>225.345</v>
      </c>
      <c r="I82" s="4" t="s">
        <v>306</v>
      </c>
      <c r="N82">
        <f t="shared" si="9"/>
        <v>1</v>
      </c>
      <c r="O82">
        <f t="shared" si="10"/>
        <v>1</v>
      </c>
      <c r="P82">
        <f t="shared" si="11"/>
        <v>1</v>
      </c>
      <c r="Q82">
        <f t="shared" si="12"/>
        <v>1</v>
      </c>
      <c r="R82">
        <f t="shared" si="13"/>
        <v>1</v>
      </c>
      <c r="S82" s="113">
        <f t="shared" si="14"/>
        <v>1</v>
      </c>
    </row>
    <row r="83" spans="1:19" ht="15.75" thickBot="1">
      <c r="B83" s="49" t="s">
        <v>551</v>
      </c>
      <c r="C83" s="50">
        <v>8</v>
      </c>
      <c r="D83" s="50">
        <v>10</v>
      </c>
      <c r="E83" s="50">
        <v>8.5</v>
      </c>
      <c r="F83" s="50">
        <v>7</v>
      </c>
      <c r="G83" s="50">
        <v>33.5</v>
      </c>
      <c r="H83" s="50">
        <v>206.02600000000001</v>
      </c>
      <c r="I83" s="4" t="s">
        <v>306</v>
      </c>
      <c r="N83">
        <f t="shared" si="9"/>
        <v>1</v>
      </c>
      <c r="O83">
        <f t="shared" si="10"/>
        <v>1</v>
      </c>
      <c r="P83">
        <f t="shared" si="11"/>
        <v>1</v>
      </c>
      <c r="Q83">
        <f t="shared" si="12"/>
        <v>1</v>
      </c>
      <c r="R83">
        <f t="shared" si="13"/>
        <v>1</v>
      </c>
      <c r="S83" s="113">
        <f t="shared" si="14"/>
        <v>1</v>
      </c>
    </row>
    <row r="84" spans="1:19" ht="15.75" thickBot="1">
      <c r="B84" s="44" t="s">
        <v>552</v>
      </c>
      <c r="C84" s="48">
        <v>10</v>
      </c>
      <c r="D84" s="48">
        <v>10</v>
      </c>
      <c r="E84" s="48">
        <v>6</v>
      </c>
      <c r="F84" s="48">
        <v>7</v>
      </c>
      <c r="G84" s="48">
        <v>33</v>
      </c>
      <c r="H84" s="48">
        <v>201.69</v>
      </c>
      <c r="I84" s="4" t="s">
        <v>306</v>
      </c>
      <c r="N84">
        <f t="shared" si="9"/>
        <v>1</v>
      </c>
      <c r="O84">
        <f t="shared" si="10"/>
        <v>1</v>
      </c>
      <c r="P84">
        <f t="shared" si="11"/>
        <v>1</v>
      </c>
      <c r="Q84">
        <f t="shared" si="12"/>
        <v>1</v>
      </c>
      <c r="R84">
        <f t="shared" si="13"/>
        <v>1</v>
      </c>
      <c r="S84" s="113">
        <f t="shared" si="14"/>
        <v>1</v>
      </c>
    </row>
    <row r="85" spans="1:19" ht="15.75" thickBot="1">
      <c r="B85" s="49" t="s">
        <v>553</v>
      </c>
      <c r="C85" s="50">
        <v>10</v>
      </c>
      <c r="D85" s="50">
        <v>6</v>
      </c>
      <c r="E85" s="50">
        <v>7.5</v>
      </c>
      <c r="F85" s="50">
        <v>7</v>
      </c>
      <c r="G85" s="50">
        <v>30.5</v>
      </c>
      <c r="H85" s="50">
        <v>180.422</v>
      </c>
      <c r="I85" s="4" t="s">
        <v>306</v>
      </c>
      <c r="N85">
        <f t="shared" ref="N85:N137" si="15">IF(C85&gt;=5,1,0)</f>
        <v>1</v>
      </c>
      <c r="O85">
        <f t="shared" ref="O85:O137" si="16">IF(D85&gt;=5,1,0)</f>
        <v>1</v>
      </c>
      <c r="P85">
        <f t="shared" ref="P85:P137" si="17">IF(E85&gt;=5,1,0)</f>
        <v>1</v>
      </c>
      <c r="Q85">
        <f t="shared" ref="Q85:Q137" si="18">IF(F85&gt;=5,1,0)</f>
        <v>1</v>
      </c>
      <c r="R85">
        <f t="shared" ref="R85:R137" si="19">IF(G85&gt;=14,1,0)</f>
        <v>1</v>
      </c>
      <c r="S85" s="113">
        <f t="shared" ref="S85:S137" si="20">IF((N85+O85+P85+Q85+R85)&gt;=3,1,0)</f>
        <v>1</v>
      </c>
    </row>
    <row r="86" spans="1:19" ht="15.75" thickBot="1">
      <c r="B86" s="44" t="s">
        <v>554</v>
      </c>
      <c r="C86" s="48">
        <v>10</v>
      </c>
      <c r="D86" s="48">
        <v>6</v>
      </c>
      <c r="E86" s="48">
        <v>7</v>
      </c>
      <c r="F86" s="48">
        <v>7</v>
      </c>
      <c r="G86" s="48">
        <v>30</v>
      </c>
      <c r="H86" s="48">
        <v>177.46600000000001</v>
      </c>
      <c r="I86" s="4" t="s">
        <v>306</v>
      </c>
      <c r="N86">
        <f t="shared" si="15"/>
        <v>1</v>
      </c>
      <c r="O86">
        <f t="shared" si="16"/>
        <v>1</v>
      </c>
      <c r="P86">
        <f t="shared" si="17"/>
        <v>1</v>
      </c>
      <c r="Q86">
        <f t="shared" si="18"/>
        <v>1</v>
      </c>
      <c r="R86">
        <f t="shared" si="19"/>
        <v>1</v>
      </c>
      <c r="S86" s="113">
        <f t="shared" si="20"/>
        <v>1</v>
      </c>
    </row>
    <row r="87" spans="1:19" ht="30.75" thickBot="1">
      <c r="B87" s="49" t="s">
        <v>555</v>
      </c>
      <c r="C87" s="50">
        <v>3</v>
      </c>
      <c r="D87" s="50">
        <v>10</v>
      </c>
      <c r="E87" s="50">
        <v>9</v>
      </c>
      <c r="F87" s="50">
        <v>5</v>
      </c>
      <c r="G87" s="50">
        <v>27</v>
      </c>
      <c r="H87" s="50">
        <v>171.828</v>
      </c>
      <c r="I87" s="4" t="s">
        <v>306</v>
      </c>
      <c r="N87">
        <f t="shared" si="15"/>
        <v>0</v>
      </c>
      <c r="O87">
        <f t="shared" si="16"/>
        <v>1</v>
      </c>
      <c r="P87">
        <f t="shared" si="17"/>
        <v>1</v>
      </c>
      <c r="Q87">
        <f t="shared" si="18"/>
        <v>1</v>
      </c>
      <c r="R87">
        <f t="shared" si="19"/>
        <v>1</v>
      </c>
      <c r="S87" s="113">
        <f t="shared" si="20"/>
        <v>1</v>
      </c>
    </row>
    <row r="88" spans="1:19" ht="15.75" thickBot="1">
      <c r="B88" s="44" t="s">
        <v>556</v>
      </c>
      <c r="C88" s="48">
        <v>7.5</v>
      </c>
      <c r="D88" s="48">
        <v>9</v>
      </c>
      <c r="E88" s="48">
        <v>5</v>
      </c>
      <c r="F88" s="48">
        <v>5.5</v>
      </c>
      <c r="G88" s="48">
        <v>27</v>
      </c>
      <c r="H88" s="48">
        <v>166.905</v>
      </c>
      <c r="I88" s="4" t="s">
        <v>306</v>
      </c>
      <c r="N88">
        <f t="shared" si="15"/>
        <v>1</v>
      </c>
      <c r="O88">
        <f t="shared" si="16"/>
        <v>1</v>
      </c>
      <c r="P88">
        <f t="shared" si="17"/>
        <v>1</v>
      </c>
      <c r="Q88">
        <f t="shared" si="18"/>
        <v>1</v>
      </c>
      <c r="R88">
        <f t="shared" si="19"/>
        <v>1</v>
      </c>
      <c r="S88" s="113">
        <f t="shared" si="20"/>
        <v>1</v>
      </c>
    </row>
    <row r="89" spans="1:19" ht="15.75" thickBot="1">
      <c r="B89" s="49" t="s">
        <v>557</v>
      </c>
      <c r="C89" s="50">
        <v>10</v>
      </c>
      <c r="D89" s="50">
        <v>0.5</v>
      </c>
      <c r="E89" s="50">
        <v>9</v>
      </c>
      <c r="F89" s="50">
        <v>7</v>
      </c>
      <c r="G89" s="50">
        <v>26.5</v>
      </c>
      <c r="H89" s="50">
        <v>147.85300000000001</v>
      </c>
      <c r="I89" s="4" t="s">
        <v>306</v>
      </c>
      <c r="N89">
        <f t="shared" si="15"/>
        <v>1</v>
      </c>
      <c r="O89">
        <f t="shared" si="16"/>
        <v>0</v>
      </c>
      <c r="P89">
        <f t="shared" si="17"/>
        <v>1</v>
      </c>
      <c r="Q89">
        <f t="shared" si="18"/>
        <v>1</v>
      </c>
      <c r="R89">
        <f t="shared" si="19"/>
        <v>1</v>
      </c>
      <c r="S89" s="113">
        <f t="shared" si="20"/>
        <v>1</v>
      </c>
    </row>
    <row r="90" spans="1:19" ht="15.75" thickBot="1">
      <c r="B90" s="44" t="s">
        <v>558</v>
      </c>
      <c r="C90" s="48">
        <v>10</v>
      </c>
      <c r="D90" s="48">
        <v>4</v>
      </c>
      <c r="E90" s="48">
        <v>8</v>
      </c>
      <c r="F90" s="48">
        <v>4</v>
      </c>
      <c r="G90" s="48">
        <v>26</v>
      </c>
      <c r="H90" s="48">
        <v>151.75899999999999</v>
      </c>
      <c r="I90" s="4" t="s">
        <v>306</v>
      </c>
      <c r="N90">
        <f t="shared" si="15"/>
        <v>1</v>
      </c>
      <c r="O90">
        <f t="shared" si="16"/>
        <v>0</v>
      </c>
      <c r="P90">
        <f t="shared" si="17"/>
        <v>1</v>
      </c>
      <c r="Q90">
        <f t="shared" si="18"/>
        <v>0</v>
      </c>
      <c r="R90">
        <f t="shared" si="19"/>
        <v>1</v>
      </c>
      <c r="S90" s="113">
        <f t="shared" si="20"/>
        <v>1</v>
      </c>
    </row>
    <row r="91" spans="1:19" ht="15.75" thickBot="1">
      <c r="B91" s="49" t="s">
        <v>559</v>
      </c>
      <c r="C91" s="50">
        <v>6</v>
      </c>
      <c r="D91" s="50">
        <v>1</v>
      </c>
      <c r="E91" s="50">
        <v>9</v>
      </c>
      <c r="F91" s="50">
        <v>6</v>
      </c>
      <c r="G91" s="50">
        <v>22</v>
      </c>
      <c r="H91" s="50">
        <v>125.20699999999999</v>
      </c>
      <c r="I91" s="4" t="s">
        <v>306</v>
      </c>
      <c r="N91">
        <f t="shared" si="15"/>
        <v>1</v>
      </c>
      <c r="O91">
        <f t="shared" si="16"/>
        <v>0</v>
      </c>
      <c r="P91">
        <f t="shared" si="17"/>
        <v>1</v>
      </c>
      <c r="Q91">
        <f t="shared" si="18"/>
        <v>1</v>
      </c>
      <c r="R91">
        <f t="shared" si="19"/>
        <v>1</v>
      </c>
      <c r="S91" s="113">
        <f t="shared" si="20"/>
        <v>1</v>
      </c>
    </row>
    <row r="92" spans="1:19" ht="30.75" thickBot="1">
      <c r="B92" s="44" t="s">
        <v>560</v>
      </c>
      <c r="C92" s="48">
        <v>6</v>
      </c>
      <c r="D92" s="48">
        <v>1</v>
      </c>
      <c r="E92" s="45">
        <v>8.5</v>
      </c>
      <c r="F92" s="46">
        <v>2.5</v>
      </c>
      <c r="G92" s="48">
        <v>18</v>
      </c>
      <c r="H92" s="48">
        <v>102.94</v>
      </c>
      <c r="I92" s="4" t="s">
        <v>306</v>
      </c>
      <c r="N92">
        <f t="shared" si="15"/>
        <v>1</v>
      </c>
      <c r="O92">
        <f t="shared" si="16"/>
        <v>0</v>
      </c>
      <c r="P92">
        <f t="shared" si="17"/>
        <v>1</v>
      </c>
      <c r="Q92">
        <f t="shared" si="18"/>
        <v>0</v>
      </c>
      <c r="R92">
        <f t="shared" si="19"/>
        <v>1</v>
      </c>
      <c r="S92" s="113">
        <f t="shared" si="20"/>
        <v>1</v>
      </c>
    </row>
    <row r="93" spans="1:19" ht="30.75" thickBot="1">
      <c r="B93" s="49" t="s">
        <v>561</v>
      </c>
      <c r="C93" s="50">
        <v>5</v>
      </c>
      <c r="D93" s="50">
        <v>0</v>
      </c>
      <c r="E93" s="50">
        <v>7</v>
      </c>
      <c r="F93" s="50">
        <v>6</v>
      </c>
      <c r="G93" s="50">
        <v>18</v>
      </c>
      <c r="H93" s="50">
        <v>100.621</v>
      </c>
      <c r="I93" s="4" t="s">
        <v>306</v>
      </c>
      <c r="N93">
        <f t="shared" si="15"/>
        <v>1</v>
      </c>
      <c r="O93">
        <f t="shared" si="16"/>
        <v>0</v>
      </c>
      <c r="P93">
        <f t="shared" si="17"/>
        <v>1</v>
      </c>
      <c r="Q93">
        <f t="shared" si="18"/>
        <v>1</v>
      </c>
      <c r="R93">
        <f t="shared" si="19"/>
        <v>1</v>
      </c>
      <c r="S93" s="113">
        <f t="shared" si="20"/>
        <v>1</v>
      </c>
    </row>
    <row r="94" spans="1:19" ht="15.75" thickBot="1">
      <c r="B94" s="44" t="s">
        <v>562</v>
      </c>
      <c r="C94" s="48">
        <v>5</v>
      </c>
      <c r="D94" s="48">
        <v>0.5</v>
      </c>
      <c r="E94" s="48">
        <v>8</v>
      </c>
      <c r="F94" s="48">
        <v>4</v>
      </c>
      <c r="G94" s="48">
        <v>17.5</v>
      </c>
      <c r="H94" s="48">
        <v>99.267200000000003</v>
      </c>
      <c r="I94" s="4" t="s">
        <v>306</v>
      </c>
      <c r="N94">
        <f t="shared" si="15"/>
        <v>1</v>
      </c>
      <c r="O94">
        <f t="shared" si="16"/>
        <v>0</v>
      </c>
      <c r="P94">
        <f t="shared" si="17"/>
        <v>1</v>
      </c>
      <c r="Q94">
        <f t="shared" si="18"/>
        <v>0</v>
      </c>
      <c r="R94">
        <f t="shared" si="19"/>
        <v>1</v>
      </c>
      <c r="S94" s="113">
        <f t="shared" si="20"/>
        <v>1</v>
      </c>
    </row>
    <row r="95" spans="1:19" ht="15.75" thickBot="1">
      <c r="B95" s="49" t="s">
        <v>563</v>
      </c>
      <c r="C95" s="50">
        <v>7</v>
      </c>
      <c r="D95" s="50">
        <v>1</v>
      </c>
      <c r="E95" s="50">
        <v>0</v>
      </c>
      <c r="F95" s="51">
        <v>6.5</v>
      </c>
      <c r="G95" s="52">
        <v>14.5</v>
      </c>
      <c r="H95" s="50">
        <v>79.965500000000006</v>
      </c>
      <c r="I95" s="4" t="s">
        <v>306</v>
      </c>
      <c r="N95">
        <f t="shared" si="15"/>
        <v>1</v>
      </c>
      <c r="O95">
        <f t="shared" si="16"/>
        <v>0</v>
      </c>
      <c r="P95">
        <f t="shared" si="17"/>
        <v>0</v>
      </c>
      <c r="Q95">
        <f t="shared" si="18"/>
        <v>1</v>
      </c>
      <c r="R95">
        <f t="shared" si="19"/>
        <v>1</v>
      </c>
      <c r="S95" s="113">
        <f t="shared" si="20"/>
        <v>1</v>
      </c>
    </row>
    <row r="96" spans="1:19" ht="15.75" thickBot="1">
      <c r="B96" s="49" t="s">
        <v>564</v>
      </c>
      <c r="C96" s="50">
        <v>1</v>
      </c>
      <c r="D96" s="50">
        <v>0.5</v>
      </c>
      <c r="E96" s="50">
        <v>5</v>
      </c>
      <c r="F96" s="51">
        <v>5</v>
      </c>
      <c r="G96" s="50">
        <v>11.5</v>
      </c>
      <c r="H96" s="50">
        <v>66.146600000000007</v>
      </c>
      <c r="I96" s="4" t="s">
        <v>312</v>
      </c>
      <c r="N96">
        <f t="shared" si="15"/>
        <v>0</v>
      </c>
      <c r="O96">
        <f t="shared" si="16"/>
        <v>0</v>
      </c>
      <c r="P96">
        <f t="shared" si="17"/>
        <v>1</v>
      </c>
      <c r="Q96">
        <f t="shared" si="18"/>
        <v>1</v>
      </c>
      <c r="R96">
        <f t="shared" si="19"/>
        <v>0</v>
      </c>
      <c r="S96" s="113">
        <f t="shared" si="20"/>
        <v>0</v>
      </c>
    </row>
    <row r="97" spans="1:19" ht="15.75" thickBot="1">
      <c r="B97" s="44" t="s">
        <v>565</v>
      </c>
      <c r="C97" s="48">
        <v>5</v>
      </c>
      <c r="D97" s="48">
        <v>0</v>
      </c>
      <c r="E97" s="48">
        <v>0</v>
      </c>
      <c r="F97" s="45">
        <v>6.5</v>
      </c>
      <c r="G97" s="48">
        <v>11.5</v>
      </c>
      <c r="H97" s="48">
        <v>61.982799999999997</v>
      </c>
      <c r="I97" s="4" t="s">
        <v>312</v>
      </c>
      <c r="N97">
        <f t="shared" si="15"/>
        <v>1</v>
      </c>
      <c r="O97">
        <f t="shared" si="16"/>
        <v>0</v>
      </c>
      <c r="P97">
        <f t="shared" si="17"/>
        <v>0</v>
      </c>
      <c r="Q97">
        <f t="shared" si="18"/>
        <v>1</v>
      </c>
      <c r="R97">
        <f t="shared" si="19"/>
        <v>0</v>
      </c>
      <c r="S97" s="113">
        <f t="shared" si="20"/>
        <v>0</v>
      </c>
    </row>
    <row r="98" spans="1:19" ht="15.75" thickBot="1">
      <c r="B98" s="49" t="s">
        <v>566</v>
      </c>
      <c r="C98" s="50">
        <v>3</v>
      </c>
      <c r="D98" s="50">
        <v>0</v>
      </c>
      <c r="E98" s="50">
        <v>4</v>
      </c>
      <c r="F98" s="51">
        <v>4</v>
      </c>
      <c r="G98" s="50">
        <v>11</v>
      </c>
      <c r="H98" s="50">
        <v>61.396599999999999</v>
      </c>
      <c r="I98" s="4" t="s">
        <v>312</v>
      </c>
      <c r="N98">
        <f t="shared" si="15"/>
        <v>0</v>
      </c>
      <c r="O98">
        <f t="shared" si="16"/>
        <v>0</v>
      </c>
      <c r="P98">
        <f t="shared" si="17"/>
        <v>0</v>
      </c>
      <c r="Q98">
        <f t="shared" si="18"/>
        <v>0</v>
      </c>
      <c r="R98">
        <f t="shared" si="19"/>
        <v>0</v>
      </c>
      <c r="S98" s="113">
        <f t="shared" si="20"/>
        <v>0</v>
      </c>
    </row>
    <row r="99" spans="1:19" ht="15.75" thickBot="1">
      <c r="B99" s="44" t="s">
        <v>567</v>
      </c>
      <c r="C99" s="48">
        <v>8</v>
      </c>
      <c r="D99" s="48">
        <v>1</v>
      </c>
      <c r="E99" s="48">
        <v>0</v>
      </c>
      <c r="F99" s="45">
        <v>2</v>
      </c>
      <c r="G99" s="48">
        <v>11</v>
      </c>
      <c r="H99" s="48">
        <v>60.362099999999998</v>
      </c>
      <c r="I99" s="4" t="s">
        <v>312</v>
      </c>
      <c r="N99">
        <f t="shared" si="15"/>
        <v>1</v>
      </c>
      <c r="O99">
        <f t="shared" si="16"/>
        <v>0</v>
      </c>
      <c r="P99">
        <f t="shared" si="17"/>
        <v>0</v>
      </c>
      <c r="Q99">
        <f t="shared" si="18"/>
        <v>0</v>
      </c>
      <c r="R99">
        <f t="shared" si="19"/>
        <v>0</v>
      </c>
      <c r="S99" s="113">
        <f t="shared" si="20"/>
        <v>0</v>
      </c>
    </row>
    <row r="100" spans="1:19" ht="15.75" thickBot="1">
      <c r="B100" s="49" t="s">
        <v>568</v>
      </c>
      <c r="C100" s="50">
        <v>0</v>
      </c>
      <c r="D100" s="50">
        <v>1</v>
      </c>
      <c r="E100" s="50">
        <v>0</v>
      </c>
      <c r="F100" s="51">
        <v>7</v>
      </c>
      <c r="G100" s="50">
        <v>8</v>
      </c>
      <c r="H100" s="50">
        <v>46.155200000000001</v>
      </c>
      <c r="I100" s="4" t="s">
        <v>312</v>
      </c>
      <c r="N100">
        <f t="shared" si="15"/>
        <v>0</v>
      </c>
      <c r="O100">
        <f t="shared" si="16"/>
        <v>0</v>
      </c>
      <c r="P100">
        <f t="shared" si="17"/>
        <v>0</v>
      </c>
      <c r="Q100">
        <f t="shared" si="18"/>
        <v>1</v>
      </c>
      <c r="R100">
        <f t="shared" si="19"/>
        <v>0</v>
      </c>
      <c r="S100" s="113">
        <f t="shared" si="20"/>
        <v>0</v>
      </c>
    </row>
    <row r="101" spans="1:19" ht="15.75" thickBot="1">
      <c r="B101" s="44" t="s">
        <v>569</v>
      </c>
      <c r="C101" s="48">
        <v>4.5</v>
      </c>
      <c r="D101" s="48">
        <v>0</v>
      </c>
      <c r="E101" s="48">
        <v>0</v>
      </c>
      <c r="F101" s="45">
        <v>3.5</v>
      </c>
      <c r="G101" s="48">
        <v>8</v>
      </c>
      <c r="H101" s="48">
        <v>42.819000000000003</v>
      </c>
      <c r="I101" s="4" t="s">
        <v>312</v>
      </c>
      <c r="N101">
        <f t="shared" si="15"/>
        <v>0</v>
      </c>
      <c r="O101">
        <f t="shared" si="16"/>
        <v>0</v>
      </c>
      <c r="P101">
        <f t="shared" si="17"/>
        <v>0</v>
      </c>
      <c r="Q101">
        <f t="shared" si="18"/>
        <v>0</v>
      </c>
      <c r="R101">
        <f t="shared" si="19"/>
        <v>0</v>
      </c>
      <c r="S101" s="113">
        <f t="shared" si="20"/>
        <v>0</v>
      </c>
    </row>
    <row r="102" spans="1:19" ht="15.75" thickBot="1">
      <c r="B102" s="49" t="s">
        <v>570</v>
      </c>
      <c r="C102" s="50">
        <v>0</v>
      </c>
      <c r="D102" s="50">
        <v>0</v>
      </c>
      <c r="E102" s="50">
        <v>3</v>
      </c>
      <c r="F102" s="51">
        <v>4</v>
      </c>
      <c r="G102" s="50">
        <v>7</v>
      </c>
      <c r="H102" s="50">
        <v>39.810299999999998</v>
      </c>
      <c r="I102" s="4" t="s">
        <v>312</v>
      </c>
      <c r="N102">
        <f t="shared" si="15"/>
        <v>0</v>
      </c>
      <c r="O102">
        <f t="shared" si="16"/>
        <v>0</v>
      </c>
      <c r="P102">
        <f t="shared" si="17"/>
        <v>0</v>
      </c>
      <c r="Q102">
        <f t="shared" si="18"/>
        <v>0</v>
      </c>
      <c r="R102">
        <f t="shared" si="19"/>
        <v>0</v>
      </c>
      <c r="S102" s="113">
        <f t="shared" si="20"/>
        <v>0</v>
      </c>
    </row>
    <row r="103" spans="1:19" ht="15.75" thickBot="1">
      <c r="B103" s="44" t="s">
        <v>571</v>
      </c>
      <c r="C103" s="48">
        <v>0</v>
      </c>
      <c r="D103" s="48">
        <v>0</v>
      </c>
      <c r="E103" s="48">
        <v>0</v>
      </c>
      <c r="F103" s="45">
        <v>5.5</v>
      </c>
      <c r="G103" s="48">
        <v>5.5</v>
      </c>
      <c r="H103" s="48">
        <v>30.344799999999999</v>
      </c>
      <c r="I103" s="4" t="s">
        <v>312</v>
      </c>
      <c r="N103">
        <f t="shared" si="15"/>
        <v>0</v>
      </c>
      <c r="O103">
        <f t="shared" si="16"/>
        <v>0</v>
      </c>
      <c r="P103">
        <f t="shared" si="17"/>
        <v>0</v>
      </c>
      <c r="Q103">
        <f t="shared" si="18"/>
        <v>1</v>
      </c>
      <c r="R103">
        <f t="shared" si="19"/>
        <v>0</v>
      </c>
      <c r="S103" s="113">
        <f t="shared" si="20"/>
        <v>0</v>
      </c>
    </row>
    <row r="104" spans="1:19" ht="15.75" thickBot="1">
      <c r="B104" s="49" t="s">
        <v>572</v>
      </c>
      <c r="C104" s="50">
        <v>2</v>
      </c>
      <c r="D104" s="50">
        <v>0</v>
      </c>
      <c r="E104" s="50">
        <v>0</v>
      </c>
      <c r="F104" s="51">
        <v>3.5</v>
      </c>
      <c r="G104" s="50">
        <v>5.5</v>
      </c>
      <c r="H104" s="50">
        <v>29.758600000000001</v>
      </c>
      <c r="I104" s="4" t="s">
        <v>312</v>
      </c>
      <c r="N104">
        <f t="shared" si="15"/>
        <v>0</v>
      </c>
      <c r="O104">
        <f t="shared" si="16"/>
        <v>0</v>
      </c>
      <c r="P104">
        <f t="shared" si="17"/>
        <v>0</v>
      </c>
      <c r="Q104">
        <f t="shared" si="18"/>
        <v>0</v>
      </c>
      <c r="R104">
        <f t="shared" si="19"/>
        <v>0</v>
      </c>
      <c r="S104" s="113">
        <f t="shared" si="20"/>
        <v>0</v>
      </c>
    </row>
    <row r="105" spans="1:19" ht="30.75" thickBot="1">
      <c r="B105" s="44" t="s">
        <v>573</v>
      </c>
      <c r="C105" s="48">
        <v>0</v>
      </c>
      <c r="D105" s="48">
        <v>0</v>
      </c>
      <c r="E105" s="48">
        <v>4</v>
      </c>
      <c r="F105" s="45">
        <v>1</v>
      </c>
      <c r="G105" s="48">
        <v>5</v>
      </c>
      <c r="H105" s="48">
        <v>29.1724</v>
      </c>
      <c r="I105" s="4" t="s">
        <v>312</v>
      </c>
      <c r="N105">
        <f t="shared" si="15"/>
        <v>0</v>
      </c>
      <c r="O105">
        <f t="shared" si="16"/>
        <v>0</v>
      </c>
      <c r="P105">
        <f t="shared" si="17"/>
        <v>0</v>
      </c>
      <c r="Q105">
        <f t="shared" si="18"/>
        <v>0</v>
      </c>
      <c r="R105">
        <f t="shared" si="19"/>
        <v>0</v>
      </c>
      <c r="S105" s="113">
        <f t="shared" si="20"/>
        <v>0</v>
      </c>
    </row>
    <row r="106" spans="1:19" ht="15.75" thickBot="1">
      <c r="B106" s="49" t="s">
        <v>574</v>
      </c>
      <c r="C106" s="50">
        <v>3</v>
      </c>
      <c r="D106" s="50">
        <v>0</v>
      </c>
      <c r="E106" s="50">
        <v>0</v>
      </c>
      <c r="F106" s="51">
        <v>2</v>
      </c>
      <c r="G106" s="50">
        <v>5</v>
      </c>
      <c r="H106" s="50">
        <v>26.706900000000001</v>
      </c>
      <c r="I106" s="4" t="s">
        <v>312</v>
      </c>
      <c r="N106">
        <f t="shared" si="15"/>
        <v>0</v>
      </c>
      <c r="O106">
        <f t="shared" si="16"/>
        <v>0</v>
      </c>
      <c r="P106">
        <f t="shared" si="17"/>
        <v>0</v>
      </c>
      <c r="Q106">
        <f t="shared" si="18"/>
        <v>0</v>
      </c>
      <c r="R106">
        <f t="shared" si="19"/>
        <v>0</v>
      </c>
      <c r="S106" s="113">
        <f t="shared" si="20"/>
        <v>0</v>
      </c>
    </row>
    <row r="107" spans="1:19" ht="30.75" thickBot="1">
      <c r="B107" s="44" t="s">
        <v>575</v>
      </c>
      <c r="C107" s="48">
        <v>1</v>
      </c>
      <c r="D107" s="48">
        <v>0</v>
      </c>
      <c r="E107" s="48">
        <v>0</v>
      </c>
      <c r="F107" s="45">
        <v>2.5</v>
      </c>
      <c r="G107" s="48">
        <v>3.5</v>
      </c>
      <c r="H107" s="48">
        <v>19.017199999999999</v>
      </c>
      <c r="I107" s="4" t="s">
        <v>312</v>
      </c>
      <c r="N107">
        <f t="shared" si="15"/>
        <v>0</v>
      </c>
      <c r="O107">
        <f t="shared" si="16"/>
        <v>0</v>
      </c>
      <c r="P107">
        <f t="shared" si="17"/>
        <v>0</v>
      </c>
      <c r="Q107">
        <f t="shared" si="18"/>
        <v>0</v>
      </c>
      <c r="R107">
        <f t="shared" si="19"/>
        <v>0</v>
      </c>
      <c r="S107" s="113">
        <f t="shared" si="20"/>
        <v>0</v>
      </c>
    </row>
    <row r="108" spans="1:19" ht="15.75" thickBot="1">
      <c r="B108" s="49" t="s">
        <v>576</v>
      </c>
      <c r="C108" s="50">
        <v>3.5</v>
      </c>
      <c r="D108" s="50">
        <v>0</v>
      </c>
      <c r="E108" s="50">
        <v>0</v>
      </c>
      <c r="F108" s="51">
        <v>0</v>
      </c>
      <c r="G108" s="50">
        <v>3.5</v>
      </c>
      <c r="H108" s="50">
        <v>18.284500000000001</v>
      </c>
      <c r="I108" s="4" t="s">
        <v>312</v>
      </c>
      <c r="N108">
        <f t="shared" si="15"/>
        <v>0</v>
      </c>
      <c r="O108">
        <f t="shared" si="16"/>
        <v>0</v>
      </c>
      <c r="P108">
        <f t="shared" si="17"/>
        <v>0</v>
      </c>
      <c r="Q108">
        <f t="shared" si="18"/>
        <v>0</v>
      </c>
      <c r="R108">
        <f t="shared" si="19"/>
        <v>0</v>
      </c>
      <c r="S108" s="113">
        <f t="shared" si="20"/>
        <v>0</v>
      </c>
    </row>
    <row r="109" spans="1:19" ht="30.75" thickBot="1">
      <c r="B109" s="44" t="s">
        <v>577</v>
      </c>
      <c r="C109" s="48">
        <v>0</v>
      </c>
      <c r="D109" s="48">
        <v>0</v>
      </c>
      <c r="E109" s="48">
        <v>0</v>
      </c>
      <c r="F109" s="45">
        <v>2</v>
      </c>
      <c r="G109" s="48">
        <v>2</v>
      </c>
      <c r="H109" s="48">
        <v>11.0345</v>
      </c>
      <c r="I109" s="4" t="s">
        <v>312</v>
      </c>
      <c r="N109">
        <f t="shared" si="15"/>
        <v>0</v>
      </c>
      <c r="O109">
        <f t="shared" si="16"/>
        <v>0</v>
      </c>
      <c r="P109">
        <f t="shared" si="17"/>
        <v>0</v>
      </c>
      <c r="Q109">
        <f t="shared" si="18"/>
        <v>0</v>
      </c>
      <c r="R109">
        <f t="shared" si="19"/>
        <v>0</v>
      </c>
      <c r="S109" s="113">
        <f t="shared" si="20"/>
        <v>0</v>
      </c>
    </row>
    <row r="110" spans="1:19" ht="15.75" thickBot="1">
      <c r="B110" s="49" t="s">
        <v>578</v>
      </c>
      <c r="C110" s="50">
        <v>0</v>
      </c>
      <c r="D110" s="50">
        <v>0</v>
      </c>
      <c r="E110" s="50">
        <v>0</v>
      </c>
      <c r="F110" s="51">
        <v>0</v>
      </c>
      <c r="G110" s="50">
        <v>0</v>
      </c>
      <c r="H110" s="50">
        <v>0</v>
      </c>
      <c r="I110" s="4" t="s">
        <v>312</v>
      </c>
      <c r="N110">
        <f t="shared" si="15"/>
        <v>0</v>
      </c>
      <c r="O110">
        <f t="shared" si="16"/>
        <v>0</v>
      </c>
      <c r="P110">
        <f t="shared" si="17"/>
        <v>0</v>
      </c>
      <c r="Q110">
        <f t="shared" si="18"/>
        <v>0</v>
      </c>
      <c r="R110">
        <f t="shared" si="19"/>
        <v>0</v>
      </c>
      <c r="S110" s="113">
        <f t="shared" si="20"/>
        <v>0</v>
      </c>
    </row>
    <row r="111" spans="1:19" ht="15.75" thickBot="1">
      <c r="A111" s="4" t="s">
        <v>579</v>
      </c>
      <c r="B111" s="2" t="s">
        <v>596</v>
      </c>
      <c r="C111" s="22">
        <v>7</v>
      </c>
      <c r="D111" s="22">
        <v>4.5</v>
      </c>
      <c r="E111" s="22">
        <v>0</v>
      </c>
      <c r="F111" s="22">
        <v>7</v>
      </c>
      <c r="G111" s="23">
        <v>18.5</v>
      </c>
      <c r="I111" s="4" t="s">
        <v>306</v>
      </c>
      <c r="N111">
        <f t="shared" si="15"/>
        <v>1</v>
      </c>
      <c r="O111">
        <f t="shared" si="16"/>
        <v>0</v>
      </c>
      <c r="P111">
        <f t="shared" si="17"/>
        <v>0</v>
      </c>
      <c r="Q111">
        <f t="shared" si="18"/>
        <v>1</v>
      </c>
      <c r="R111">
        <f t="shared" si="19"/>
        <v>1</v>
      </c>
      <c r="S111" s="113">
        <f t="shared" si="20"/>
        <v>1</v>
      </c>
    </row>
    <row r="112" spans="1:19" ht="15.75" thickBot="1">
      <c r="B112" s="24" t="s">
        <v>597</v>
      </c>
      <c r="C112" s="25">
        <v>8</v>
      </c>
      <c r="D112" s="25">
        <v>1</v>
      </c>
      <c r="E112" s="25">
        <v>2</v>
      </c>
      <c r="F112" s="25">
        <v>5</v>
      </c>
      <c r="G112" s="26">
        <v>16</v>
      </c>
      <c r="I112" s="4" t="s">
        <v>306</v>
      </c>
      <c r="N112">
        <f t="shared" si="15"/>
        <v>1</v>
      </c>
      <c r="O112">
        <f t="shared" si="16"/>
        <v>0</v>
      </c>
      <c r="P112">
        <f t="shared" si="17"/>
        <v>0</v>
      </c>
      <c r="Q112">
        <f t="shared" si="18"/>
        <v>1</v>
      </c>
      <c r="R112">
        <f t="shared" si="19"/>
        <v>1</v>
      </c>
      <c r="S112" s="113">
        <f t="shared" si="20"/>
        <v>1</v>
      </c>
    </row>
    <row r="113" spans="1:19" ht="15.75" thickBot="1">
      <c r="B113" s="2" t="s">
        <v>598</v>
      </c>
      <c r="C113" s="22">
        <v>4</v>
      </c>
      <c r="D113" s="22">
        <v>0.5</v>
      </c>
      <c r="E113" s="22">
        <v>1</v>
      </c>
      <c r="F113" s="22">
        <v>4</v>
      </c>
      <c r="G113" s="23">
        <v>9.5</v>
      </c>
      <c r="I113" s="4" t="s">
        <v>312</v>
      </c>
      <c r="N113">
        <f t="shared" si="15"/>
        <v>0</v>
      </c>
      <c r="O113">
        <f t="shared" si="16"/>
        <v>0</v>
      </c>
      <c r="P113">
        <f t="shared" si="17"/>
        <v>0</v>
      </c>
      <c r="Q113">
        <f t="shared" si="18"/>
        <v>0</v>
      </c>
      <c r="R113">
        <f t="shared" si="19"/>
        <v>0</v>
      </c>
      <c r="S113" s="113">
        <f t="shared" si="20"/>
        <v>0</v>
      </c>
    </row>
    <row r="114" spans="1:19" ht="15.75" thickBot="1">
      <c r="B114" s="24" t="s">
        <v>599</v>
      </c>
      <c r="C114" s="25">
        <v>4</v>
      </c>
      <c r="D114" s="25">
        <v>0</v>
      </c>
      <c r="E114" s="25">
        <v>0</v>
      </c>
      <c r="F114" s="25">
        <v>4</v>
      </c>
      <c r="G114" s="26">
        <v>8</v>
      </c>
      <c r="I114" s="4" t="s">
        <v>312</v>
      </c>
      <c r="N114">
        <f t="shared" si="15"/>
        <v>0</v>
      </c>
      <c r="O114">
        <f t="shared" si="16"/>
        <v>0</v>
      </c>
      <c r="P114">
        <f t="shared" si="17"/>
        <v>0</v>
      </c>
      <c r="Q114">
        <f t="shared" si="18"/>
        <v>0</v>
      </c>
      <c r="R114">
        <f t="shared" si="19"/>
        <v>0</v>
      </c>
      <c r="S114" s="113">
        <f t="shared" si="20"/>
        <v>0</v>
      </c>
    </row>
    <row r="115" spans="1:19" ht="15.75" thickBot="1">
      <c r="B115" s="2" t="s">
        <v>600</v>
      </c>
      <c r="C115" s="22">
        <v>0</v>
      </c>
      <c r="D115" s="22">
        <v>3.5</v>
      </c>
      <c r="E115" s="22">
        <v>0</v>
      </c>
      <c r="F115" s="22">
        <v>4</v>
      </c>
      <c r="G115" s="23">
        <v>7.5</v>
      </c>
      <c r="I115" s="4" t="s">
        <v>312</v>
      </c>
      <c r="N115">
        <f t="shared" si="15"/>
        <v>0</v>
      </c>
      <c r="O115">
        <f t="shared" si="16"/>
        <v>0</v>
      </c>
      <c r="P115">
        <f t="shared" si="17"/>
        <v>0</v>
      </c>
      <c r="Q115">
        <f t="shared" si="18"/>
        <v>0</v>
      </c>
      <c r="R115">
        <f t="shared" si="19"/>
        <v>0</v>
      </c>
      <c r="S115" s="113">
        <f t="shared" si="20"/>
        <v>0</v>
      </c>
    </row>
    <row r="116" spans="1:19" ht="15.75" thickBot="1">
      <c r="B116" s="24" t="s">
        <v>601</v>
      </c>
      <c r="C116" s="25">
        <v>0</v>
      </c>
      <c r="D116" s="25">
        <v>0</v>
      </c>
      <c r="E116" s="25">
        <v>3</v>
      </c>
      <c r="F116" s="25">
        <v>4</v>
      </c>
      <c r="G116" s="26">
        <v>7</v>
      </c>
      <c r="I116" s="4" t="s">
        <v>312</v>
      </c>
      <c r="N116">
        <f t="shared" si="15"/>
        <v>0</v>
      </c>
      <c r="O116">
        <f t="shared" si="16"/>
        <v>0</v>
      </c>
      <c r="P116">
        <f t="shared" si="17"/>
        <v>0</v>
      </c>
      <c r="Q116">
        <f t="shared" si="18"/>
        <v>0</v>
      </c>
      <c r="R116">
        <f t="shared" si="19"/>
        <v>0</v>
      </c>
      <c r="S116" s="113">
        <f t="shared" si="20"/>
        <v>0</v>
      </c>
    </row>
    <row r="117" spans="1:19" ht="15.75" thickBot="1">
      <c r="B117" s="2" t="s">
        <v>602</v>
      </c>
      <c r="C117" s="22">
        <v>0</v>
      </c>
      <c r="D117" s="22">
        <v>0</v>
      </c>
      <c r="E117" s="22">
        <v>0</v>
      </c>
      <c r="F117" s="22">
        <v>6</v>
      </c>
      <c r="G117" s="23">
        <v>6</v>
      </c>
      <c r="I117" s="4" t="s">
        <v>312</v>
      </c>
      <c r="N117">
        <f t="shared" si="15"/>
        <v>0</v>
      </c>
      <c r="O117">
        <f t="shared" si="16"/>
        <v>0</v>
      </c>
      <c r="P117">
        <f t="shared" si="17"/>
        <v>0</v>
      </c>
      <c r="Q117">
        <f t="shared" si="18"/>
        <v>1</v>
      </c>
      <c r="R117">
        <f t="shared" si="19"/>
        <v>0</v>
      </c>
      <c r="S117" s="113">
        <f t="shared" si="20"/>
        <v>0</v>
      </c>
    </row>
    <row r="118" spans="1:19" ht="15.75" thickBot="1">
      <c r="B118" s="24" t="s">
        <v>603</v>
      </c>
      <c r="C118" s="25">
        <v>0</v>
      </c>
      <c r="D118" s="25">
        <v>0</v>
      </c>
      <c r="E118" s="25">
        <v>0</v>
      </c>
      <c r="F118" s="25">
        <v>0</v>
      </c>
      <c r="G118" s="26">
        <v>0</v>
      </c>
      <c r="I118" s="4" t="s">
        <v>312</v>
      </c>
      <c r="N118">
        <f t="shared" si="15"/>
        <v>0</v>
      </c>
      <c r="O118">
        <f t="shared" si="16"/>
        <v>0</v>
      </c>
      <c r="P118">
        <f t="shared" si="17"/>
        <v>0</v>
      </c>
      <c r="Q118">
        <f t="shared" si="18"/>
        <v>0</v>
      </c>
      <c r="R118">
        <f t="shared" si="19"/>
        <v>0</v>
      </c>
      <c r="S118" s="113">
        <f t="shared" si="20"/>
        <v>0</v>
      </c>
    </row>
    <row r="119" spans="1:19">
      <c r="A119" s="4" t="s">
        <v>642</v>
      </c>
      <c r="C119" s="4">
        <v>10</v>
      </c>
      <c r="D119" s="4">
        <v>9</v>
      </c>
      <c r="E119" s="4">
        <v>9</v>
      </c>
      <c r="F119" s="4">
        <v>7</v>
      </c>
      <c r="G119" s="4">
        <v>35</v>
      </c>
      <c r="I119" s="4" t="s">
        <v>306</v>
      </c>
      <c r="N119">
        <f t="shared" si="15"/>
        <v>1</v>
      </c>
      <c r="O119">
        <f t="shared" si="16"/>
        <v>1</v>
      </c>
      <c r="P119">
        <f t="shared" si="17"/>
        <v>1</v>
      </c>
      <c r="Q119">
        <f t="shared" si="18"/>
        <v>1</v>
      </c>
      <c r="R119">
        <f t="shared" si="19"/>
        <v>1</v>
      </c>
      <c r="S119" s="113">
        <f t="shared" si="20"/>
        <v>1</v>
      </c>
    </row>
    <row r="120" spans="1:19">
      <c r="C120" s="4">
        <v>10</v>
      </c>
      <c r="D120" s="4">
        <v>9</v>
      </c>
      <c r="E120" s="4">
        <v>6</v>
      </c>
      <c r="F120" s="4">
        <v>8</v>
      </c>
      <c r="G120" s="4">
        <v>33</v>
      </c>
      <c r="I120" s="4" t="s">
        <v>306</v>
      </c>
      <c r="N120">
        <f t="shared" si="15"/>
        <v>1</v>
      </c>
      <c r="O120">
        <f t="shared" si="16"/>
        <v>1</v>
      </c>
      <c r="P120">
        <f t="shared" si="17"/>
        <v>1</v>
      </c>
      <c r="Q120">
        <f t="shared" si="18"/>
        <v>1</v>
      </c>
      <c r="R120">
        <f t="shared" si="19"/>
        <v>1</v>
      </c>
      <c r="S120" s="113">
        <f t="shared" si="20"/>
        <v>1</v>
      </c>
    </row>
    <row r="121" spans="1:19">
      <c r="C121" s="4">
        <v>7</v>
      </c>
      <c r="D121" s="4">
        <v>9</v>
      </c>
      <c r="E121" s="4">
        <v>8</v>
      </c>
      <c r="F121" s="4">
        <v>7</v>
      </c>
      <c r="G121" s="4">
        <v>31</v>
      </c>
      <c r="I121" s="4" t="s">
        <v>306</v>
      </c>
      <c r="N121">
        <f t="shared" si="15"/>
        <v>1</v>
      </c>
      <c r="O121">
        <f t="shared" si="16"/>
        <v>1</v>
      </c>
      <c r="P121">
        <f t="shared" si="17"/>
        <v>1</v>
      </c>
      <c r="Q121">
        <f t="shared" si="18"/>
        <v>1</v>
      </c>
      <c r="R121">
        <f t="shared" si="19"/>
        <v>1</v>
      </c>
      <c r="S121" s="113">
        <f t="shared" si="20"/>
        <v>1</v>
      </c>
    </row>
    <row r="122" spans="1:19">
      <c r="C122" s="4">
        <v>7</v>
      </c>
      <c r="D122" s="4">
        <v>7</v>
      </c>
      <c r="E122" s="4">
        <v>7</v>
      </c>
      <c r="F122" s="4">
        <v>8</v>
      </c>
      <c r="G122" s="4">
        <v>29</v>
      </c>
      <c r="I122" s="4" t="s">
        <v>306</v>
      </c>
      <c r="N122">
        <f t="shared" si="15"/>
        <v>1</v>
      </c>
      <c r="O122">
        <f t="shared" si="16"/>
        <v>1</v>
      </c>
      <c r="P122">
        <f t="shared" si="17"/>
        <v>1</v>
      </c>
      <c r="Q122">
        <f t="shared" si="18"/>
        <v>1</v>
      </c>
      <c r="R122">
        <f t="shared" si="19"/>
        <v>1</v>
      </c>
      <c r="S122" s="113">
        <f t="shared" si="20"/>
        <v>1</v>
      </c>
    </row>
    <row r="123" spans="1:19">
      <c r="C123" s="4">
        <v>2</v>
      </c>
      <c r="D123" s="4">
        <v>10</v>
      </c>
      <c r="E123" s="4">
        <v>0</v>
      </c>
      <c r="F123" s="4">
        <v>8</v>
      </c>
      <c r="G123" s="4">
        <v>20</v>
      </c>
      <c r="I123" s="4" t="s">
        <v>306</v>
      </c>
      <c r="N123">
        <f t="shared" si="15"/>
        <v>0</v>
      </c>
      <c r="O123">
        <f t="shared" si="16"/>
        <v>1</v>
      </c>
      <c r="P123">
        <f t="shared" si="17"/>
        <v>0</v>
      </c>
      <c r="Q123">
        <f t="shared" si="18"/>
        <v>1</v>
      </c>
      <c r="R123">
        <f t="shared" si="19"/>
        <v>1</v>
      </c>
      <c r="S123" s="113">
        <f t="shared" si="20"/>
        <v>1</v>
      </c>
    </row>
    <row r="124" spans="1:19">
      <c r="C124" s="4">
        <v>10</v>
      </c>
      <c r="D124" s="4">
        <v>0</v>
      </c>
      <c r="E124" s="4">
        <v>2</v>
      </c>
      <c r="F124" s="4">
        <v>8</v>
      </c>
      <c r="G124" s="4">
        <v>20</v>
      </c>
      <c r="I124" s="4" t="s">
        <v>306</v>
      </c>
      <c r="N124">
        <f t="shared" si="15"/>
        <v>1</v>
      </c>
      <c r="O124">
        <f t="shared" si="16"/>
        <v>0</v>
      </c>
      <c r="P124">
        <f t="shared" si="17"/>
        <v>0</v>
      </c>
      <c r="Q124">
        <f t="shared" si="18"/>
        <v>1</v>
      </c>
      <c r="R124">
        <f t="shared" si="19"/>
        <v>1</v>
      </c>
      <c r="S124" s="113">
        <f t="shared" si="20"/>
        <v>1</v>
      </c>
    </row>
    <row r="125" spans="1:19">
      <c r="C125" s="4">
        <v>7</v>
      </c>
      <c r="D125" s="4">
        <v>0</v>
      </c>
      <c r="E125" s="4">
        <v>6</v>
      </c>
      <c r="F125" s="4">
        <v>5</v>
      </c>
      <c r="G125" s="4">
        <v>18</v>
      </c>
      <c r="I125" s="4" t="s">
        <v>306</v>
      </c>
      <c r="N125">
        <f t="shared" si="15"/>
        <v>1</v>
      </c>
      <c r="O125">
        <f t="shared" si="16"/>
        <v>0</v>
      </c>
      <c r="P125">
        <f t="shared" si="17"/>
        <v>1</v>
      </c>
      <c r="Q125">
        <f t="shared" si="18"/>
        <v>1</v>
      </c>
      <c r="R125">
        <f t="shared" si="19"/>
        <v>1</v>
      </c>
      <c r="S125" s="113">
        <f t="shared" si="20"/>
        <v>1</v>
      </c>
    </row>
    <row r="126" spans="1:19">
      <c r="C126" s="4">
        <v>1</v>
      </c>
      <c r="D126" s="4">
        <v>0</v>
      </c>
      <c r="E126" s="4">
        <v>4</v>
      </c>
      <c r="F126" s="4">
        <v>8</v>
      </c>
      <c r="G126" s="4">
        <v>13</v>
      </c>
      <c r="I126" s="4" t="s">
        <v>312</v>
      </c>
      <c r="N126">
        <f t="shared" si="15"/>
        <v>0</v>
      </c>
      <c r="O126">
        <f t="shared" si="16"/>
        <v>0</v>
      </c>
      <c r="P126">
        <f t="shared" si="17"/>
        <v>0</v>
      </c>
      <c r="Q126">
        <f t="shared" si="18"/>
        <v>1</v>
      </c>
      <c r="R126">
        <f t="shared" si="19"/>
        <v>0</v>
      </c>
      <c r="S126" s="113">
        <f t="shared" si="20"/>
        <v>0</v>
      </c>
    </row>
    <row r="127" spans="1:19">
      <c r="C127" s="4">
        <v>0</v>
      </c>
      <c r="D127" s="4">
        <v>0</v>
      </c>
      <c r="E127" s="4">
        <v>7</v>
      </c>
      <c r="F127" s="4">
        <v>3</v>
      </c>
      <c r="G127" s="4">
        <v>10</v>
      </c>
      <c r="I127" s="4" t="s">
        <v>312</v>
      </c>
      <c r="N127">
        <f t="shared" si="15"/>
        <v>0</v>
      </c>
      <c r="O127">
        <f t="shared" si="16"/>
        <v>0</v>
      </c>
      <c r="P127">
        <f t="shared" si="17"/>
        <v>1</v>
      </c>
      <c r="Q127">
        <f t="shared" si="18"/>
        <v>0</v>
      </c>
      <c r="R127">
        <f t="shared" si="19"/>
        <v>0</v>
      </c>
      <c r="S127" s="113">
        <f t="shared" si="20"/>
        <v>0</v>
      </c>
    </row>
    <row r="128" spans="1:19">
      <c r="C128" s="4">
        <v>0</v>
      </c>
      <c r="D128" s="4">
        <v>0</v>
      </c>
      <c r="E128" s="4">
        <v>3</v>
      </c>
      <c r="F128" s="4">
        <v>7</v>
      </c>
      <c r="G128" s="4">
        <v>10</v>
      </c>
      <c r="I128" s="4" t="s">
        <v>312</v>
      </c>
      <c r="N128">
        <f t="shared" si="15"/>
        <v>0</v>
      </c>
      <c r="O128">
        <f t="shared" si="16"/>
        <v>0</v>
      </c>
      <c r="P128">
        <f t="shared" si="17"/>
        <v>0</v>
      </c>
      <c r="Q128">
        <f t="shared" si="18"/>
        <v>1</v>
      </c>
      <c r="R128">
        <f t="shared" si="19"/>
        <v>0</v>
      </c>
      <c r="S128" s="113">
        <f t="shared" si="20"/>
        <v>0</v>
      </c>
    </row>
    <row r="129" spans="1:19">
      <c r="C129" s="4">
        <v>3</v>
      </c>
      <c r="D129" s="4">
        <v>0</v>
      </c>
      <c r="E129" s="4">
        <v>0</v>
      </c>
      <c r="F129" s="4">
        <v>6</v>
      </c>
      <c r="G129" s="4">
        <v>9</v>
      </c>
      <c r="I129" s="4" t="s">
        <v>312</v>
      </c>
      <c r="N129">
        <f t="shared" si="15"/>
        <v>0</v>
      </c>
      <c r="O129">
        <f t="shared" si="16"/>
        <v>0</v>
      </c>
      <c r="P129">
        <f t="shared" si="17"/>
        <v>0</v>
      </c>
      <c r="Q129">
        <f t="shared" si="18"/>
        <v>1</v>
      </c>
      <c r="R129">
        <f t="shared" si="19"/>
        <v>0</v>
      </c>
      <c r="S129" s="113">
        <f t="shared" si="20"/>
        <v>0</v>
      </c>
    </row>
    <row r="130" spans="1:19">
      <c r="C130" s="4">
        <v>0</v>
      </c>
      <c r="D130" s="4">
        <v>0</v>
      </c>
      <c r="E130" s="4">
        <v>0</v>
      </c>
      <c r="F130" s="4">
        <v>7</v>
      </c>
      <c r="G130" s="4">
        <v>7</v>
      </c>
      <c r="I130" s="4" t="s">
        <v>312</v>
      </c>
      <c r="N130">
        <f t="shared" si="15"/>
        <v>0</v>
      </c>
      <c r="O130">
        <f t="shared" si="16"/>
        <v>0</v>
      </c>
      <c r="P130">
        <f t="shared" si="17"/>
        <v>0</v>
      </c>
      <c r="Q130">
        <f t="shared" si="18"/>
        <v>1</v>
      </c>
      <c r="R130">
        <f t="shared" si="19"/>
        <v>0</v>
      </c>
      <c r="S130" s="113">
        <f t="shared" si="20"/>
        <v>0</v>
      </c>
    </row>
    <row r="131" spans="1:19">
      <c r="C131" s="4">
        <v>0</v>
      </c>
      <c r="D131" s="4">
        <v>0</v>
      </c>
      <c r="E131" s="4">
        <v>0</v>
      </c>
      <c r="F131" s="4">
        <v>7</v>
      </c>
      <c r="G131" s="4">
        <v>7</v>
      </c>
      <c r="I131" s="4" t="s">
        <v>312</v>
      </c>
      <c r="N131">
        <f t="shared" si="15"/>
        <v>0</v>
      </c>
      <c r="O131">
        <f t="shared" si="16"/>
        <v>0</v>
      </c>
      <c r="P131">
        <f t="shared" si="17"/>
        <v>0</v>
      </c>
      <c r="Q131">
        <f t="shared" si="18"/>
        <v>1</v>
      </c>
      <c r="R131">
        <f t="shared" si="19"/>
        <v>0</v>
      </c>
      <c r="S131" s="113">
        <f t="shared" si="20"/>
        <v>0</v>
      </c>
    </row>
    <row r="132" spans="1:19">
      <c r="C132" s="4">
        <v>0</v>
      </c>
      <c r="D132" s="4">
        <v>0</v>
      </c>
      <c r="E132" s="4">
        <v>0</v>
      </c>
      <c r="F132" s="4">
        <v>4</v>
      </c>
      <c r="G132" s="4">
        <v>4</v>
      </c>
      <c r="I132" s="4" t="s">
        <v>312</v>
      </c>
      <c r="N132">
        <f t="shared" si="15"/>
        <v>0</v>
      </c>
      <c r="O132">
        <f t="shared" si="16"/>
        <v>0</v>
      </c>
      <c r="P132">
        <f t="shared" si="17"/>
        <v>0</v>
      </c>
      <c r="Q132">
        <f t="shared" si="18"/>
        <v>0</v>
      </c>
      <c r="R132">
        <f t="shared" si="19"/>
        <v>0</v>
      </c>
      <c r="S132" s="113">
        <f t="shared" si="20"/>
        <v>0</v>
      </c>
    </row>
    <row r="133" spans="1:19">
      <c r="C133" s="4">
        <v>0</v>
      </c>
      <c r="D133" s="4">
        <v>0</v>
      </c>
      <c r="E133" s="4">
        <v>0</v>
      </c>
      <c r="F133" s="4">
        <v>3</v>
      </c>
      <c r="G133" s="4">
        <v>3</v>
      </c>
      <c r="I133" s="4" t="s">
        <v>312</v>
      </c>
      <c r="N133">
        <f t="shared" si="15"/>
        <v>0</v>
      </c>
      <c r="O133">
        <f t="shared" si="16"/>
        <v>0</v>
      </c>
      <c r="P133">
        <f t="shared" si="17"/>
        <v>0</v>
      </c>
      <c r="Q133">
        <f t="shared" si="18"/>
        <v>0</v>
      </c>
      <c r="R133">
        <f t="shared" si="19"/>
        <v>0</v>
      </c>
      <c r="S133" s="113">
        <f t="shared" si="20"/>
        <v>0</v>
      </c>
    </row>
    <row r="134" spans="1:19">
      <c r="C134" s="4">
        <v>0</v>
      </c>
      <c r="D134" s="4">
        <v>0</v>
      </c>
      <c r="E134" s="4">
        <v>0</v>
      </c>
      <c r="F134" s="4">
        <v>3</v>
      </c>
      <c r="G134" s="4">
        <v>3</v>
      </c>
      <c r="I134" s="4" t="s">
        <v>312</v>
      </c>
      <c r="N134">
        <f t="shared" si="15"/>
        <v>0</v>
      </c>
      <c r="O134">
        <f t="shared" si="16"/>
        <v>0</v>
      </c>
      <c r="P134">
        <f t="shared" si="17"/>
        <v>0</v>
      </c>
      <c r="Q134">
        <f t="shared" si="18"/>
        <v>0</v>
      </c>
      <c r="R134">
        <f t="shared" si="19"/>
        <v>0</v>
      </c>
      <c r="S134" s="113">
        <f t="shared" si="20"/>
        <v>0</v>
      </c>
    </row>
    <row r="135" spans="1:19">
      <c r="C135" s="4">
        <v>1</v>
      </c>
      <c r="D135" s="4">
        <v>0</v>
      </c>
      <c r="E135" s="4">
        <v>0</v>
      </c>
      <c r="F135" s="4">
        <v>1</v>
      </c>
      <c r="G135" s="4">
        <v>2</v>
      </c>
      <c r="I135" s="4" t="s">
        <v>312</v>
      </c>
      <c r="N135">
        <f t="shared" si="15"/>
        <v>0</v>
      </c>
      <c r="O135">
        <f t="shared" si="16"/>
        <v>0</v>
      </c>
      <c r="P135">
        <f t="shared" si="17"/>
        <v>0</v>
      </c>
      <c r="Q135">
        <f t="shared" si="18"/>
        <v>0</v>
      </c>
      <c r="R135">
        <f t="shared" si="19"/>
        <v>0</v>
      </c>
      <c r="S135" s="113">
        <f t="shared" si="20"/>
        <v>0</v>
      </c>
    </row>
    <row r="136" spans="1:19">
      <c r="C136" s="4">
        <v>0</v>
      </c>
      <c r="D136" s="4">
        <v>0</v>
      </c>
      <c r="E136" s="4">
        <v>0</v>
      </c>
      <c r="F136" s="4">
        <v>0</v>
      </c>
      <c r="G136" s="4">
        <v>0</v>
      </c>
      <c r="I136" s="4" t="s">
        <v>312</v>
      </c>
      <c r="N136">
        <f t="shared" si="15"/>
        <v>0</v>
      </c>
      <c r="O136">
        <f t="shared" si="16"/>
        <v>0</v>
      </c>
      <c r="P136">
        <f t="shared" si="17"/>
        <v>0</v>
      </c>
      <c r="Q136">
        <f t="shared" si="18"/>
        <v>0</v>
      </c>
      <c r="R136">
        <f t="shared" si="19"/>
        <v>0</v>
      </c>
      <c r="S136" s="113">
        <f t="shared" si="20"/>
        <v>0</v>
      </c>
    </row>
    <row r="137" spans="1:19" ht="15.75" thickBot="1">
      <c r="C137" s="4">
        <v>0</v>
      </c>
      <c r="D137" s="4">
        <v>0</v>
      </c>
      <c r="E137" s="4">
        <v>0</v>
      </c>
      <c r="F137" s="4">
        <v>0</v>
      </c>
      <c r="G137" s="4">
        <v>0</v>
      </c>
      <c r="I137" s="4" t="s">
        <v>312</v>
      </c>
      <c r="N137">
        <f t="shared" si="15"/>
        <v>0</v>
      </c>
      <c r="O137">
        <f t="shared" si="16"/>
        <v>0</v>
      </c>
      <c r="P137">
        <f t="shared" si="17"/>
        <v>0</v>
      </c>
      <c r="Q137">
        <f t="shared" si="18"/>
        <v>0</v>
      </c>
      <c r="R137">
        <f t="shared" si="19"/>
        <v>0</v>
      </c>
      <c r="S137" s="113">
        <f t="shared" si="20"/>
        <v>0</v>
      </c>
    </row>
    <row r="138" spans="1:19">
      <c r="A138" s="184" t="s">
        <v>1031</v>
      </c>
      <c r="B138" s="207" t="s">
        <v>1032</v>
      </c>
      <c r="C138" s="229">
        <v>10</v>
      </c>
      <c r="D138" s="216">
        <v>5</v>
      </c>
      <c r="E138" s="216">
        <v>6</v>
      </c>
      <c r="F138" s="232">
        <v>7</v>
      </c>
      <c r="G138" s="218">
        <v>28</v>
      </c>
      <c r="N138" s="214">
        <f t="shared" ref="N138:N167" si="21">IF(C138&gt;=5,1,0)</f>
        <v>1</v>
      </c>
      <c r="O138" s="214">
        <f t="shared" ref="O138:O167" si="22">IF(D138&gt;=5,1,0)</f>
        <v>1</v>
      </c>
      <c r="P138" s="214">
        <f t="shared" ref="P138:P167" si="23">IF(E138&gt;=5,1,0)</f>
        <v>1</v>
      </c>
      <c r="Q138" s="214">
        <f t="shared" ref="Q138:Q167" si="24">IF(F138&gt;=5,1,0)</f>
        <v>1</v>
      </c>
      <c r="R138" s="214">
        <f t="shared" ref="R138:R167" si="25">IF(G138&gt;=14,1,0)</f>
        <v>1</v>
      </c>
      <c r="S138" s="113">
        <f t="shared" ref="S138:S167" si="26">IF((N138+O138+P138+Q138+R138)&gt;=3,1,0)</f>
        <v>1</v>
      </c>
    </row>
    <row r="139" spans="1:19">
      <c r="B139" s="208" t="s">
        <v>1033</v>
      </c>
      <c r="C139" s="230">
        <v>9</v>
      </c>
      <c r="D139" s="215">
        <v>5</v>
      </c>
      <c r="E139" s="215">
        <v>10</v>
      </c>
      <c r="F139" s="233">
        <v>2</v>
      </c>
      <c r="G139" s="219">
        <v>26</v>
      </c>
      <c r="N139" s="214">
        <f t="shared" si="21"/>
        <v>1</v>
      </c>
      <c r="O139" s="214">
        <f t="shared" si="22"/>
        <v>1</v>
      </c>
      <c r="P139" s="214">
        <f t="shared" si="23"/>
        <v>1</v>
      </c>
      <c r="Q139" s="214">
        <f t="shared" si="24"/>
        <v>0</v>
      </c>
      <c r="R139" s="214">
        <f t="shared" si="25"/>
        <v>1</v>
      </c>
      <c r="S139" s="113">
        <f t="shared" si="26"/>
        <v>1</v>
      </c>
    </row>
    <row r="140" spans="1:19">
      <c r="B140" s="208" t="s">
        <v>1034</v>
      </c>
      <c r="C140" s="230">
        <v>10</v>
      </c>
      <c r="D140" s="215">
        <v>0</v>
      </c>
      <c r="E140" s="215">
        <v>7</v>
      </c>
      <c r="F140" s="233">
        <v>7</v>
      </c>
      <c r="G140" s="219">
        <v>24</v>
      </c>
      <c r="N140" s="214">
        <f t="shared" si="21"/>
        <v>1</v>
      </c>
      <c r="O140" s="214">
        <f t="shared" si="22"/>
        <v>0</v>
      </c>
      <c r="P140" s="214">
        <f t="shared" si="23"/>
        <v>1</v>
      </c>
      <c r="Q140" s="214">
        <f t="shared" si="24"/>
        <v>1</v>
      </c>
      <c r="R140" s="214">
        <f t="shared" si="25"/>
        <v>1</v>
      </c>
      <c r="S140" s="113">
        <f t="shared" si="26"/>
        <v>1</v>
      </c>
    </row>
    <row r="141" spans="1:19">
      <c r="B141" s="208" t="s">
        <v>1035</v>
      </c>
      <c r="C141" s="230">
        <v>10</v>
      </c>
      <c r="D141" s="215">
        <v>2</v>
      </c>
      <c r="E141" s="215">
        <v>6</v>
      </c>
      <c r="F141" s="233">
        <v>5</v>
      </c>
      <c r="G141" s="219">
        <v>23</v>
      </c>
      <c r="N141" s="214">
        <f t="shared" si="21"/>
        <v>1</v>
      </c>
      <c r="O141" s="214">
        <f t="shared" si="22"/>
        <v>0</v>
      </c>
      <c r="P141" s="214">
        <f t="shared" si="23"/>
        <v>1</v>
      </c>
      <c r="Q141" s="214">
        <f t="shared" si="24"/>
        <v>1</v>
      </c>
      <c r="R141" s="214">
        <f t="shared" si="25"/>
        <v>1</v>
      </c>
      <c r="S141" s="113">
        <f t="shared" si="26"/>
        <v>1</v>
      </c>
    </row>
    <row r="142" spans="1:19">
      <c r="B142" s="208" t="s">
        <v>1036</v>
      </c>
      <c r="C142" s="230">
        <v>10</v>
      </c>
      <c r="D142" s="215">
        <v>0</v>
      </c>
      <c r="E142" s="215">
        <v>2</v>
      </c>
      <c r="F142" s="233">
        <v>7</v>
      </c>
      <c r="G142" s="219">
        <v>19</v>
      </c>
      <c r="N142" s="214">
        <f t="shared" si="21"/>
        <v>1</v>
      </c>
      <c r="O142" s="214">
        <f t="shared" si="22"/>
        <v>0</v>
      </c>
      <c r="P142" s="214">
        <f t="shared" si="23"/>
        <v>0</v>
      </c>
      <c r="Q142" s="214">
        <f t="shared" si="24"/>
        <v>1</v>
      </c>
      <c r="R142" s="214">
        <f t="shared" si="25"/>
        <v>1</v>
      </c>
      <c r="S142" s="113">
        <f t="shared" si="26"/>
        <v>1</v>
      </c>
    </row>
    <row r="143" spans="1:19">
      <c r="B143" s="208" t="s">
        <v>1016</v>
      </c>
      <c r="C143" s="230">
        <v>5</v>
      </c>
      <c r="D143" s="215">
        <v>0</v>
      </c>
      <c r="E143" s="215">
        <v>7</v>
      </c>
      <c r="F143" s="233">
        <v>6</v>
      </c>
      <c r="G143" s="219">
        <v>18</v>
      </c>
      <c r="N143" s="214">
        <f t="shared" si="21"/>
        <v>1</v>
      </c>
      <c r="O143" s="214">
        <f t="shared" si="22"/>
        <v>0</v>
      </c>
      <c r="P143" s="214">
        <f t="shared" si="23"/>
        <v>1</v>
      </c>
      <c r="Q143" s="214">
        <f t="shared" si="24"/>
        <v>1</v>
      </c>
      <c r="R143" s="214">
        <f t="shared" si="25"/>
        <v>1</v>
      </c>
      <c r="S143" s="113">
        <f t="shared" si="26"/>
        <v>1</v>
      </c>
    </row>
    <row r="144" spans="1:19">
      <c r="B144" s="208" t="s">
        <v>1037</v>
      </c>
      <c r="C144" s="230">
        <v>7</v>
      </c>
      <c r="D144" s="215">
        <v>0</v>
      </c>
      <c r="E144" s="215">
        <v>6</v>
      </c>
      <c r="F144" s="233">
        <v>4</v>
      </c>
      <c r="G144" s="219">
        <v>17</v>
      </c>
      <c r="N144" s="214">
        <f t="shared" si="21"/>
        <v>1</v>
      </c>
      <c r="O144" s="214">
        <f t="shared" si="22"/>
        <v>0</v>
      </c>
      <c r="P144" s="214">
        <f t="shared" si="23"/>
        <v>1</v>
      </c>
      <c r="Q144" s="214">
        <f t="shared" si="24"/>
        <v>0</v>
      </c>
      <c r="R144" s="214">
        <f t="shared" si="25"/>
        <v>1</v>
      </c>
      <c r="S144" s="113">
        <f t="shared" si="26"/>
        <v>1</v>
      </c>
    </row>
    <row r="145" spans="2:19">
      <c r="B145" s="208" t="s">
        <v>6</v>
      </c>
      <c r="C145" s="230">
        <v>10</v>
      </c>
      <c r="D145" s="215">
        <v>0</v>
      </c>
      <c r="E145" s="215">
        <v>0</v>
      </c>
      <c r="F145" s="233">
        <v>7</v>
      </c>
      <c r="G145" s="219">
        <v>17</v>
      </c>
      <c r="N145" s="214">
        <f t="shared" si="21"/>
        <v>1</v>
      </c>
      <c r="O145" s="214">
        <f t="shared" si="22"/>
        <v>0</v>
      </c>
      <c r="P145" s="214">
        <f t="shared" si="23"/>
        <v>0</v>
      </c>
      <c r="Q145" s="214">
        <f t="shared" si="24"/>
        <v>1</v>
      </c>
      <c r="R145" s="214">
        <f t="shared" si="25"/>
        <v>1</v>
      </c>
      <c r="S145" s="113">
        <f t="shared" si="26"/>
        <v>1</v>
      </c>
    </row>
    <row r="146" spans="2:19" ht="15.75" thickBot="1">
      <c r="B146" s="209" t="s">
        <v>1038</v>
      </c>
      <c r="C146" s="231">
        <v>7</v>
      </c>
      <c r="D146" s="217">
        <v>0</v>
      </c>
      <c r="E146" s="217">
        <v>0</v>
      </c>
      <c r="F146" s="234">
        <v>7</v>
      </c>
      <c r="G146" s="220">
        <v>14</v>
      </c>
      <c r="N146" s="214">
        <f t="shared" si="21"/>
        <v>1</v>
      </c>
      <c r="O146" s="214">
        <f t="shared" si="22"/>
        <v>0</v>
      </c>
      <c r="P146" s="214">
        <f t="shared" si="23"/>
        <v>0</v>
      </c>
      <c r="Q146" s="214">
        <f t="shared" si="24"/>
        <v>1</v>
      </c>
      <c r="R146" s="214">
        <f t="shared" si="25"/>
        <v>1</v>
      </c>
      <c r="S146" s="113">
        <f t="shared" si="26"/>
        <v>1</v>
      </c>
    </row>
    <row r="147" spans="2:19">
      <c r="B147" s="212" t="s">
        <v>1039</v>
      </c>
      <c r="C147" s="225">
        <v>10</v>
      </c>
      <c r="D147" s="226">
        <v>0</v>
      </c>
      <c r="E147" s="226">
        <v>3</v>
      </c>
      <c r="F147" s="227">
        <v>4</v>
      </c>
      <c r="G147" s="228">
        <v>17</v>
      </c>
      <c r="N147" s="214">
        <f t="shared" si="21"/>
        <v>1</v>
      </c>
      <c r="O147" s="214">
        <f t="shared" si="22"/>
        <v>0</v>
      </c>
      <c r="P147" s="214">
        <f t="shared" si="23"/>
        <v>0</v>
      </c>
      <c r="Q147" s="214">
        <f t="shared" si="24"/>
        <v>0</v>
      </c>
      <c r="R147" s="214">
        <f t="shared" si="25"/>
        <v>1</v>
      </c>
      <c r="S147" s="113">
        <f t="shared" si="26"/>
        <v>0</v>
      </c>
    </row>
    <row r="148" spans="2:19">
      <c r="B148" s="210" t="s">
        <v>1040</v>
      </c>
      <c r="C148" s="221">
        <v>9</v>
      </c>
      <c r="D148" s="215">
        <v>0</v>
      </c>
      <c r="E148" s="215">
        <v>3</v>
      </c>
      <c r="F148" s="222">
        <v>3</v>
      </c>
      <c r="G148" s="219">
        <v>15</v>
      </c>
      <c r="N148" s="214">
        <f t="shared" si="21"/>
        <v>1</v>
      </c>
      <c r="O148" s="214">
        <f t="shared" si="22"/>
        <v>0</v>
      </c>
      <c r="P148" s="214">
        <f t="shared" si="23"/>
        <v>0</v>
      </c>
      <c r="Q148" s="214">
        <f t="shared" si="24"/>
        <v>0</v>
      </c>
      <c r="R148" s="214">
        <f t="shared" si="25"/>
        <v>1</v>
      </c>
      <c r="S148" s="113">
        <f t="shared" si="26"/>
        <v>0</v>
      </c>
    </row>
    <row r="149" spans="2:19">
      <c r="B149" s="210" t="s">
        <v>1041</v>
      </c>
      <c r="C149" s="221">
        <v>4</v>
      </c>
      <c r="D149" s="215">
        <v>0</v>
      </c>
      <c r="E149" s="215">
        <v>6</v>
      </c>
      <c r="F149" s="222">
        <v>4</v>
      </c>
      <c r="G149" s="219">
        <v>14</v>
      </c>
      <c r="N149" s="214">
        <f t="shared" si="21"/>
        <v>0</v>
      </c>
      <c r="O149" s="214">
        <f t="shared" si="22"/>
        <v>0</v>
      </c>
      <c r="P149" s="214">
        <f t="shared" si="23"/>
        <v>1</v>
      </c>
      <c r="Q149" s="214">
        <f t="shared" si="24"/>
        <v>0</v>
      </c>
      <c r="R149" s="214">
        <f t="shared" si="25"/>
        <v>1</v>
      </c>
      <c r="S149" s="113">
        <f t="shared" si="26"/>
        <v>0</v>
      </c>
    </row>
    <row r="150" spans="2:19">
      <c r="B150" s="210" t="s">
        <v>1042</v>
      </c>
      <c r="C150" s="221">
        <v>4</v>
      </c>
      <c r="D150" s="215">
        <v>0</v>
      </c>
      <c r="E150" s="215">
        <v>3</v>
      </c>
      <c r="F150" s="222">
        <v>7</v>
      </c>
      <c r="G150" s="219">
        <v>14</v>
      </c>
      <c r="N150" s="214">
        <f t="shared" si="21"/>
        <v>0</v>
      </c>
      <c r="O150" s="214">
        <f t="shared" si="22"/>
        <v>0</v>
      </c>
      <c r="P150" s="214">
        <f t="shared" si="23"/>
        <v>0</v>
      </c>
      <c r="Q150" s="214">
        <f t="shared" si="24"/>
        <v>1</v>
      </c>
      <c r="R150" s="214">
        <f t="shared" si="25"/>
        <v>1</v>
      </c>
      <c r="S150" s="113">
        <f t="shared" si="26"/>
        <v>0</v>
      </c>
    </row>
    <row r="151" spans="2:19">
      <c r="B151" s="210" t="s">
        <v>1043</v>
      </c>
      <c r="C151" s="221">
        <v>9</v>
      </c>
      <c r="D151" s="215">
        <v>0</v>
      </c>
      <c r="E151" s="215">
        <v>1</v>
      </c>
      <c r="F151" s="222">
        <v>4</v>
      </c>
      <c r="G151" s="219">
        <v>14</v>
      </c>
      <c r="N151" s="214">
        <f t="shared" si="21"/>
        <v>1</v>
      </c>
      <c r="O151" s="214">
        <f t="shared" si="22"/>
        <v>0</v>
      </c>
      <c r="P151" s="214">
        <f t="shared" si="23"/>
        <v>0</v>
      </c>
      <c r="Q151" s="214">
        <f t="shared" si="24"/>
        <v>0</v>
      </c>
      <c r="R151" s="214">
        <f t="shared" si="25"/>
        <v>1</v>
      </c>
      <c r="S151" s="113">
        <f t="shared" si="26"/>
        <v>0</v>
      </c>
    </row>
    <row r="152" spans="2:19">
      <c r="B152" s="210" t="s">
        <v>1044</v>
      </c>
      <c r="C152" s="221">
        <v>10</v>
      </c>
      <c r="D152" s="215">
        <v>0</v>
      </c>
      <c r="E152" s="215">
        <v>0</v>
      </c>
      <c r="F152" s="222">
        <v>4</v>
      </c>
      <c r="G152" s="219">
        <v>14</v>
      </c>
      <c r="N152" s="214">
        <f t="shared" si="21"/>
        <v>1</v>
      </c>
      <c r="O152" s="214">
        <f t="shared" si="22"/>
        <v>0</v>
      </c>
      <c r="P152" s="214">
        <f t="shared" si="23"/>
        <v>0</v>
      </c>
      <c r="Q152" s="214">
        <f t="shared" si="24"/>
        <v>0</v>
      </c>
      <c r="R152" s="214">
        <f t="shared" si="25"/>
        <v>1</v>
      </c>
      <c r="S152" s="113">
        <f t="shared" si="26"/>
        <v>0</v>
      </c>
    </row>
    <row r="153" spans="2:19">
      <c r="B153" s="210" t="s">
        <v>1045</v>
      </c>
      <c r="C153" s="221">
        <v>5</v>
      </c>
      <c r="D153" s="215">
        <v>0</v>
      </c>
      <c r="E153" s="215">
        <v>3</v>
      </c>
      <c r="F153" s="222">
        <v>4</v>
      </c>
      <c r="G153" s="219">
        <v>12</v>
      </c>
      <c r="N153" s="214">
        <f t="shared" si="21"/>
        <v>1</v>
      </c>
      <c r="O153" s="214">
        <f t="shared" si="22"/>
        <v>0</v>
      </c>
      <c r="P153" s="214">
        <f t="shared" si="23"/>
        <v>0</v>
      </c>
      <c r="Q153" s="214">
        <f t="shared" si="24"/>
        <v>0</v>
      </c>
      <c r="R153" s="214">
        <f t="shared" si="25"/>
        <v>0</v>
      </c>
      <c r="S153" s="113">
        <f t="shared" si="26"/>
        <v>0</v>
      </c>
    </row>
    <row r="154" spans="2:19">
      <c r="B154" s="210" t="s">
        <v>1046</v>
      </c>
      <c r="C154" s="221">
        <v>8</v>
      </c>
      <c r="D154" s="215">
        <v>0</v>
      </c>
      <c r="E154" s="215">
        <v>2</v>
      </c>
      <c r="F154" s="222">
        <v>2</v>
      </c>
      <c r="G154" s="219">
        <v>12</v>
      </c>
      <c r="N154" s="214">
        <f t="shared" si="21"/>
        <v>1</v>
      </c>
      <c r="O154" s="214">
        <f t="shared" si="22"/>
        <v>0</v>
      </c>
      <c r="P154" s="214">
        <f t="shared" si="23"/>
        <v>0</v>
      </c>
      <c r="Q154" s="214">
        <f t="shared" si="24"/>
        <v>0</v>
      </c>
      <c r="R154" s="214">
        <f t="shared" si="25"/>
        <v>0</v>
      </c>
      <c r="S154" s="113">
        <f t="shared" si="26"/>
        <v>0</v>
      </c>
    </row>
    <row r="155" spans="2:19">
      <c r="B155" s="210" t="s">
        <v>1047</v>
      </c>
      <c r="C155" s="221">
        <v>8</v>
      </c>
      <c r="D155" s="215">
        <v>1</v>
      </c>
      <c r="E155" s="215">
        <v>0</v>
      </c>
      <c r="F155" s="222">
        <v>1</v>
      </c>
      <c r="G155" s="219">
        <v>10</v>
      </c>
      <c r="N155" s="214">
        <f t="shared" si="21"/>
        <v>1</v>
      </c>
      <c r="O155" s="214">
        <f t="shared" si="22"/>
        <v>0</v>
      </c>
      <c r="P155" s="214">
        <f t="shared" si="23"/>
        <v>0</v>
      </c>
      <c r="Q155" s="214">
        <f t="shared" si="24"/>
        <v>0</v>
      </c>
      <c r="R155" s="214">
        <f t="shared" si="25"/>
        <v>0</v>
      </c>
      <c r="S155" s="113">
        <f t="shared" si="26"/>
        <v>0</v>
      </c>
    </row>
    <row r="156" spans="2:19">
      <c r="B156" s="210" t="s">
        <v>1048</v>
      </c>
      <c r="C156" s="221">
        <v>4</v>
      </c>
      <c r="D156" s="215">
        <v>0</v>
      </c>
      <c r="E156" s="215">
        <v>0</v>
      </c>
      <c r="F156" s="222">
        <v>4</v>
      </c>
      <c r="G156" s="219">
        <v>8</v>
      </c>
      <c r="N156" s="214">
        <f t="shared" si="21"/>
        <v>0</v>
      </c>
      <c r="O156" s="214">
        <f t="shared" si="22"/>
        <v>0</v>
      </c>
      <c r="P156" s="214">
        <f t="shared" si="23"/>
        <v>0</v>
      </c>
      <c r="Q156" s="214">
        <f t="shared" si="24"/>
        <v>0</v>
      </c>
      <c r="R156" s="214">
        <f t="shared" si="25"/>
        <v>0</v>
      </c>
      <c r="S156" s="113">
        <f t="shared" si="26"/>
        <v>0</v>
      </c>
    </row>
    <row r="157" spans="2:19">
      <c r="B157" s="210" t="s">
        <v>228</v>
      </c>
      <c r="C157" s="221">
        <v>2</v>
      </c>
      <c r="D157" s="215">
        <v>0</v>
      </c>
      <c r="E157" s="215">
        <v>0</v>
      </c>
      <c r="F157" s="222">
        <v>5</v>
      </c>
      <c r="G157" s="219">
        <v>7</v>
      </c>
      <c r="N157" s="214">
        <f t="shared" si="21"/>
        <v>0</v>
      </c>
      <c r="O157" s="214">
        <f t="shared" si="22"/>
        <v>0</v>
      </c>
      <c r="P157" s="214">
        <f t="shared" si="23"/>
        <v>0</v>
      </c>
      <c r="Q157" s="214">
        <f t="shared" si="24"/>
        <v>1</v>
      </c>
      <c r="R157" s="214">
        <f t="shared" si="25"/>
        <v>0</v>
      </c>
      <c r="S157" s="113">
        <f t="shared" si="26"/>
        <v>0</v>
      </c>
    </row>
    <row r="158" spans="2:19">
      <c r="B158" s="213" t="s">
        <v>1049</v>
      </c>
      <c r="C158" s="221">
        <v>0</v>
      </c>
      <c r="D158" s="215">
        <v>0</v>
      </c>
      <c r="E158" s="215">
        <v>0</v>
      </c>
      <c r="F158" s="222">
        <v>4</v>
      </c>
      <c r="G158" s="219">
        <v>4</v>
      </c>
      <c r="N158" s="214">
        <f t="shared" si="21"/>
        <v>0</v>
      </c>
      <c r="O158" s="214">
        <f t="shared" si="22"/>
        <v>0</v>
      </c>
      <c r="P158" s="214">
        <f t="shared" si="23"/>
        <v>0</v>
      </c>
      <c r="Q158" s="214">
        <f t="shared" si="24"/>
        <v>0</v>
      </c>
      <c r="R158" s="214">
        <f t="shared" si="25"/>
        <v>0</v>
      </c>
      <c r="S158" s="113">
        <f t="shared" si="26"/>
        <v>0</v>
      </c>
    </row>
    <row r="159" spans="2:19">
      <c r="B159" s="210" t="s">
        <v>1050</v>
      </c>
      <c r="C159" s="221">
        <v>0</v>
      </c>
      <c r="D159" s="215">
        <v>0</v>
      </c>
      <c r="E159" s="215">
        <v>0</v>
      </c>
      <c r="F159" s="222">
        <v>4</v>
      </c>
      <c r="G159" s="219">
        <v>4</v>
      </c>
      <c r="N159" s="214">
        <f t="shared" si="21"/>
        <v>0</v>
      </c>
      <c r="O159" s="214">
        <f t="shared" si="22"/>
        <v>0</v>
      </c>
      <c r="P159" s="214">
        <f t="shared" si="23"/>
        <v>0</v>
      </c>
      <c r="Q159" s="214">
        <f t="shared" si="24"/>
        <v>0</v>
      </c>
      <c r="R159" s="214">
        <f t="shared" si="25"/>
        <v>0</v>
      </c>
      <c r="S159" s="113">
        <f t="shared" si="26"/>
        <v>0</v>
      </c>
    </row>
    <row r="160" spans="2:19">
      <c r="B160" s="210" t="s">
        <v>1051</v>
      </c>
      <c r="C160" s="221">
        <v>0</v>
      </c>
      <c r="D160" s="215">
        <v>0</v>
      </c>
      <c r="E160" s="215">
        <v>0</v>
      </c>
      <c r="F160" s="222">
        <v>4</v>
      </c>
      <c r="G160" s="219">
        <v>4</v>
      </c>
      <c r="N160" s="214">
        <f t="shared" si="21"/>
        <v>0</v>
      </c>
      <c r="O160" s="214">
        <f t="shared" si="22"/>
        <v>0</v>
      </c>
      <c r="P160" s="214">
        <f t="shared" si="23"/>
        <v>0</v>
      </c>
      <c r="Q160" s="214">
        <f t="shared" si="24"/>
        <v>0</v>
      </c>
      <c r="R160" s="214">
        <f t="shared" si="25"/>
        <v>0</v>
      </c>
      <c r="S160" s="113">
        <f t="shared" si="26"/>
        <v>0</v>
      </c>
    </row>
    <row r="161" spans="1:19">
      <c r="B161" s="210" t="s">
        <v>1052</v>
      </c>
      <c r="C161" s="221">
        <v>4</v>
      </c>
      <c r="D161" s="215">
        <v>0</v>
      </c>
      <c r="E161" s="215">
        <v>0</v>
      </c>
      <c r="F161" s="222">
        <v>0</v>
      </c>
      <c r="G161" s="219">
        <v>4</v>
      </c>
      <c r="N161" s="214">
        <f t="shared" si="21"/>
        <v>0</v>
      </c>
      <c r="O161" s="214">
        <f t="shared" si="22"/>
        <v>0</v>
      </c>
      <c r="P161" s="214">
        <f t="shared" si="23"/>
        <v>0</v>
      </c>
      <c r="Q161" s="214">
        <f t="shared" si="24"/>
        <v>0</v>
      </c>
      <c r="R161" s="214">
        <f t="shared" si="25"/>
        <v>0</v>
      </c>
      <c r="S161" s="113">
        <f t="shared" si="26"/>
        <v>0</v>
      </c>
    </row>
    <row r="162" spans="1:19">
      <c r="B162" s="210" t="s">
        <v>1053</v>
      </c>
      <c r="C162" s="221">
        <v>0</v>
      </c>
      <c r="D162" s="215">
        <v>0</v>
      </c>
      <c r="E162" s="215">
        <v>1</v>
      </c>
      <c r="F162" s="222">
        <v>2</v>
      </c>
      <c r="G162" s="219">
        <v>3</v>
      </c>
      <c r="N162" s="214">
        <f t="shared" si="21"/>
        <v>0</v>
      </c>
      <c r="O162" s="214">
        <f t="shared" si="22"/>
        <v>0</v>
      </c>
      <c r="P162" s="214">
        <f t="shared" si="23"/>
        <v>0</v>
      </c>
      <c r="Q162" s="214">
        <f t="shared" si="24"/>
        <v>0</v>
      </c>
      <c r="R162" s="214">
        <f t="shared" si="25"/>
        <v>0</v>
      </c>
      <c r="S162" s="113">
        <f t="shared" si="26"/>
        <v>0</v>
      </c>
    </row>
    <row r="163" spans="1:19">
      <c r="B163" s="210" t="s">
        <v>1013</v>
      </c>
      <c r="C163" s="221">
        <v>0</v>
      </c>
      <c r="D163" s="215">
        <v>0</v>
      </c>
      <c r="E163" s="215">
        <v>0</v>
      </c>
      <c r="F163" s="222">
        <v>2</v>
      </c>
      <c r="G163" s="219">
        <v>2</v>
      </c>
      <c r="N163" s="214">
        <f t="shared" si="21"/>
        <v>0</v>
      </c>
      <c r="O163" s="214">
        <f t="shared" si="22"/>
        <v>0</v>
      </c>
      <c r="P163" s="214">
        <f t="shared" si="23"/>
        <v>0</v>
      </c>
      <c r="Q163" s="214">
        <f t="shared" si="24"/>
        <v>0</v>
      </c>
      <c r="R163" s="214">
        <f t="shared" si="25"/>
        <v>0</v>
      </c>
      <c r="S163" s="113">
        <f t="shared" si="26"/>
        <v>0</v>
      </c>
    </row>
    <row r="164" spans="1:19">
      <c r="B164" s="210" t="s">
        <v>1054</v>
      </c>
      <c r="C164" s="221">
        <v>0</v>
      </c>
      <c r="D164" s="215">
        <v>0</v>
      </c>
      <c r="E164" s="215">
        <v>0</v>
      </c>
      <c r="F164" s="222">
        <v>1</v>
      </c>
      <c r="G164" s="219">
        <v>1</v>
      </c>
      <c r="N164" s="214">
        <f t="shared" si="21"/>
        <v>0</v>
      </c>
      <c r="O164" s="214">
        <f t="shared" si="22"/>
        <v>0</v>
      </c>
      <c r="P164" s="214">
        <f t="shared" si="23"/>
        <v>0</v>
      </c>
      <c r="Q164" s="214">
        <f t="shared" si="24"/>
        <v>0</v>
      </c>
      <c r="R164" s="214">
        <f t="shared" si="25"/>
        <v>0</v>
      </c>
      <c r="S164" s="113">
        <f t="shared" si="26"/>
        <v>0</v>
      </c>
    </row>
    <row r="165" spans="1:19">
      <c r="B165" s="210" t="s">
        <v>1055</v>
      </c>
      <c r="C165" s="221">
        <v>0</v>
      </c>
      <c r="D165" s="215">
        <v>0</v>
      </c>
      <c r="E165" s="215">
        <v>0</v>
      </c>
      <c r="F165" s="222">
        <v>0</v>
      </c>
      <c r="G165" s="219">
        <v>0</v>
      </c>
      <c r="N165" s="214">
        <f t="shared" si="21"/>
        <v>0</v>
      </c>
      <c r="O165" s="214">
        <f t="shared" si="22"/>
        <v>0</v>
      </c>
      <c r="P165" s="214">
        <f t="shared" si="23"/>
        <v>0</v>
      </c>
      <c r="Q165" s="214">
        <f t="shared" si="24"/>
        <v>0</v>
      </c>
      <c r="R165" s="214">
        <f t="shared" si="25"/>
        <v>0</v>
      </c>
      <c r="S165" s="113">
        <f t="shared" si="26"/>
        <v>0</v>
      </c>
    </row>
    <row r="166" spans="1:19">
      <c r="B166" s="210" t="s">
        <v>26</v>
      </c>
      <c r="C166" s="221">
        <v>0</v>
      </c>
      <c r="D166" s="215">
        <v>0</v>
      </c>
      <c r="E166" s="215">
        <v>0</v>
      </c>
      <c r="F166" s="222">
        <v>0</v>
      </c>
      <c r="G166" s="219">
        <v>0</v>
      </c>
      <c r="N166" s="214">
        <f t="shared" si="21"/>
        <v>0</v>
      </c>
      <c r="O166" s="214">
        <f t="shared" si="22"/>
        <v>0</v>
      </c>
      <c r="P166" s="214">
        <f t="shared" si="23"/>
        <v>0</v>
      </c>
      <c r="Q166" s="214">
        <f t="shared" si="24"/>
        <v>0</v>
      </c>
      <c r="R166" s="214">
        <f t="shared" si="25"/>
        <v>0</v>
      </c>
      <c r="S166" s="113">
        <f t="shared" si="26"/>
        <v>0</v>
      </c>
    </row>
    <row r="167" spans="1:19">
      <c r="B167" s="210" t="s">
        <v>1056</v>
      </c>
      <c r="C167" s="221">
        <v>0</v>
      </c>
      <c r="D167" s="215">
        <v>0</v>
      </c>
      <c r="E167" s="215">
        <v>0</v>
      </c>
      <c r="F167" s="222">
        <v>0</v>
      </c>
      <c r="G167" s="219">
        <v>0</v>
      </c>
      <c r="N167" s="214">
        <f t="shared" si="21"/>
        <v>0</v>
      </c>
      <c r="O167" s="214">
        <f t="shared" si="22"/>
        <v>0</v>
      </c>
      <c r="P167" s="214">
        <f t="shared" si="23"/>
        <v>0</v>
      </c>
      <c r="Q167" s="214">
        <f t="shared" si="24"/>
        <v>0</v>
      </c>
      <c r="R167" s="214">
        <f t="shared" si="25"/>
        <v>0</v>
      </c>
      <c r="S167" s="113">
        <f t="shared" si="26"/>
        <v>0</v>
      </c>
    </row>
    <row r="168" spans="1:19">
      <c r="B168" s="210" t="s">
        <v>1057</v>
      </c>
      <c r="C168" s="221">
        <v>0</v>
      </c>
      <c r="D168" s="215">
        <v>0</v>
      </c>
      <c r="E168" s="215">
        <v>0</v>
      </c>
      <c r="F168" s="222">
        <v>0</v>
      </c>
      <c r="G168" s="219">
        <v>0</v>
      </c>
      <c r="N168" s="214">
        <f t="shared" ref="N168:N169" si="27">IF(C168&gt;=5,1,0)</f>
        <v>0</v>
      </c>
      <c r="O168" s="214">
        <f t="shared" ref="O168:O169" si="28">IF(D168&gt;=5,1,0)</f>
        <v>0</v>
      </c>
      <c r="P168" s="214">
        <f t="shared" ref="P168:P169" si="29">IF(E168&gt;=5,1,0)</f>
        <v>0</v>
      </c>
      <c r="Q168" s="214">
        <f t="shared" ref="Q168:Q169" si="30">IF(F168&gt;=5,1,0)</f>
        <v>0</v>
      </c>
      <c r="R168" s="214">
        <f t="shared" ref="R168:R169" si="31">IF(G168&gt;=14,1,0)</f>
        <v>0</v>
      </c>
      <c r="S168" s="113">
        <f t="shared" ref="S168:S169" si="32">IF((N168+O168+P168+Q168+R168)&gt;=3,1,0)</f>
        <v>0</v>
      </c>
    </row>
    <row r="169" spans="1:19" ht="15.75" thickBot="1">
      <c r="B169" s="211" t="s">
        <v>1058</v>
      </c>
      <c r="C169" s="223">
        <v>0</v>
      </c>
      <c r="D169" s="217">
        <v>0</v>
      </c>
      <c r="E169" s="217">
        <v>0</v>
      </c>
      <c r="F169" s="224">
        <v>0</v>
      </c>
      <c r="G169" s="220">
        <v>0</v>
      </c>
      <c r="N169" s="214">
        <f t="shared" si="27"/>
        <v>0</v>
      </c>
      <c r="O169" s="214">
        <f t="shared" si="28"/>
        <v>0</v>
      </c>
      <c r="P169" s="214">
        <f t="shared" si="29"/>
        <v>0</v>
      </c>
      <c r="Q169" s="214">
        <f t="shared" si="30"/>
        <v>0</v>
      </c>
      <c r="R169" s="214">
        <f t="shared" si="31"/>
        <v>0</v>
      </c>
      <c r="S169" s="113">
        <f t="shared" si="32"/>
        <v>0</v>
      </c>
    </row>
    <row r="170" spans="1:19">
      <c r="A170" s="184" t="s">
        <v>633</v>
      </c>
      <c r="C170" s="265">
        <v>10</v>
      </c>
      <c r="D170" s="265">
        <v>0</v>
      </c>
      <c r="E170" s="265">
        <v>9</v>
      </c>
      <c r="F170" s="265">
        <v>7</v>
      </c>
      <c r="G170" s="265">
        <v>26</v>
      </c>
      <c r="N170" s="265">
        <f t="shared" ref="N170:N180" si="33">IF(C170&gt;=5,1,0)</f>
        <v>1</v>
      </c>
      <c r="O170" s="265">
        <f t="shared" ref="O170:O180" si="34">IF(D170&gt;=5,1,0)</f>
        <v>0</v>
      </c>
      <c r="P170" s="265">
        <f t="shared" ref="P170:P180" si="35">IF(E170&gt;=5,1,0)</f>
        <v>1</v>
      </c>
      <c r="Q170" s="265">
        <f t="shared" ref="Q170:Q180" si="36">IF(F170&gt;=5,1,0)</f>
        <v>1</v>
      </c>
      <c r="R170" s="265">
        <f t="shared" ref="R170:R180" si="37">IF(G170&gt;=14,1,0)</f>
        <v>1</v>
      </c>
      <c r="S170" s="113">
        <f t="shared" ref="S170:S180" si="38">IF((N170+O170+P170+Q170+R170)&gt;=3,1,0)</f>
        <v>1</v>
      </c>
    </row>
    <row r="171" spans="1:19">
      <c r="C171" s="265">
        <v>10</v>
      </c>
      <c r="D171" s="265">
        <v>0</v>
      </c>
      <c r="E171" s="265">
        <v>7.5</v>
      </c>
      <c r="F171" s="265">
        <v>7</v>
      </c>
      <c r="G171" s="265">
        <v>24.5</v>
      </c>
      <c r="N171" s="265">
        <f t="shared" si="33"/>
        <v>1</v>
      </c>
      <c r="O171" s="265">
        <f t="shared" si="34"/>
        <v>0</v>
      </c>
      <c r="P171" s="265">
        <f t="shared" si="35"/>
        <v>1</v>
      </c>
      <c r="Q171" s="265">
        <f t="shared" si="36"/>
        <v>1</v>
      </c>
      <c r="R171" s="265">
        <f t="shared" si="37"/>
        <v>1</v>
      </c>
      <c r="S171" s="113">
        <f t="shared" si="38"/>
        <v>1</v>
      </c>
    </row>
    <row r="172" spans="1:19">
      <c r="C172" s="265">
        <v>8.5</v>
      </c>
      <c r="D172" s="265">
        <v>0</v>
      </c>
      <c r="E172" s="265">
        <v>7</v>
      </c>
      <c r="F172" s="265">
        <v>7</v>
      </c>
      <c r="G172" s="265">
        <v>22.5</v>
      </c>
      <c r="N172" s="265">
        <f t="shared" si="33"/>
        <v>1</v>
      </c>
      <c r="O172" s="265">
        <f t="shared" si="34"/>
        <v>0</v>
      </c>
      <c r="P172" s="265">
        <f t="shared" si="35"/>
        <v>1</v>
      </c>
      <c r="Q172" s="265">
        <f t="shared" si="36"/>
        <v>1</v>
      </c>
      <c r="R172" s="265">
        <f t="shared" si="37"/>
        <v>1</v>
      </c>
      <c r="S172" s="113">
        <f t="shared" si="38"/>
        <v>1</v>
      </c>
    </row>
    <row r="173" spans="1:19">
      <c r="C173" s="265">
        <v>4</v>
      </c>
      <c r="D173" s="265">
        <v>4</v>
      </c>
      <c r="E173" s="265">
        <v>5</v>
      </c>
      <c r="F173" s="265">
        <v>6</v>
      </c>
      <c r="G173" s="265">
        <v>19</v>
      </c>
      <c r="N173" s="265">
        <f t="shared" si="33"/>
        <v>0</v>
      </c>
      <c r="O173" s="265">
        <f t="shared" si="34"/>
        <v>0</v>
      </c>
      <c r="P173" s="265">
        <f t="shared" si="35"/>
        <v>1</v>
      </c>
      <c r="Q173" s="265">
        <f t="shared" si="36"/>
        <v>1</v>
      </c>
      <c r="R173" s="265">
        <f t="shared" si="37"/>
        <v>1</v>
      </c>
      <c r="S173" s="113">
        <f t="shared" si="38"/>
        <v>1</v>
      </c>
    </row>
    <row r="174" spans="1:19">
      <c r="C174" s="265">
        <v>8</v>
      </c>
      <c r="D174" s="265">
        <v>0</v>
      </c>
      <c r="E174" s="265">
        <v>4</v>
      </c>
      <c r="F174" s="265">
        <v>7</v>
      </c>
      <c r="G174" s="265">
        <v>19</v>
      </c>
      <c r="N174" s="265">
        <f t="shared" si="33"/>
        <v>1</v>
      </c>
      <c r="O174" s="265">
        <f t="shared" si="34"/>
        <v>0</v>
      </c>
      <c r="P174" s="265">
        <f t="shared" si="35"/>
        <v>0</v>
      </c>
      <c r="Q174" s="265">
        <f t="shared" si="36"/>
        <v>1</v>
      </c>
      <c r="R174" s="265">
        <f t="shared" si="37"/>
        <v>1</v>
      </c>
      <c r="S174" s="113">
        <f t="shared" si="38"/>
        <v>1</v>
      </c>
    </row>
    <row r="175" spans="1:19">
      <c r="C175" s="265">
        <v>7.5</v>
      </c>
      <c r="D175" s="265">
        <v>0</v>
      </c>
      <c r="E175" s="265">
        <v>5</v>
      </c>
      <c r="F175" s="265">
        <v>6</v>
      </c>
      <c r="G175" s="265">
        <v>18.5</v>
      </c>
      <c r="N175" s="265">
        <f t="shared" si="33"/>
        <v>1</v>
      </c>
      <c r="O175" s="265">
        <f t="shared" si="34"/>
        <v>0</v>
      </c>
      <c r="P175" s="265">
        <f t="shared" si="35"/>
        <v>1</v>
      </c>
      <c r="Q175" s="265">
        <f t="shared" si="36"/>
        <v>1</v>
      </c>
      <c r="R175" s="265">
        <f t="shared" si="37"/>
        <v>1</v>
      </c>
      <c r="S175" s="113">
        <f t="shared" si="38"/>
        <v>1</v>
      </c>
    </row>
    <row r="176" spans="1:19">
      <c r="C176" s="265">
        <v>7</v>
      </c>
      <c r="D176" s="265">
        <v>2</v>
      </c>
      <c r="E176" s="265">
        <v>0</v>
      </c>
      <c r="F176" s="265">
        <v>7.5</v>
      </c>
      <c r="G176" s="265">
        <v>16.5</v>
      </c>
      <c r="N176" s="265">
        <f t="shared" si="33"/>
        <v>1</v>
      </c>
      <c r="O176" s="265">
        <f t="shared" si="34"/>
        <v>0</v>
      </c>
      <c r="P176" s="265">
        <f t="shared" si="35"/>
        <v>0</v>
      </c>
      <c r="Q176" s="265">
        <f t="shared" si="36"/>
        <v>1</v>
      </c>
      <c r="R176" s="265">
        <f t="shared" si="37"/>
        <v>1</v>
      </c>
      <c r="S176" s="113">
        <f t="shared" si="38"/>
        <v>1</v>
      </c>
    </row>
    <row r="177" spans="3:19">
      <c r="C177" s="265">
        <v>0</v>
      </c>
      <c r="D177" s="265">
        <v>0</v>
      </c>
      <c r="E177" s="265">
        <v>6</v>
      </c>
      <c r="F177" s="265">
        <v>6</v>
      </c>
      <c r="G177" s="265">
        <v>12</v>
      </c>
      <c r="N177" s="265">
        <f t="shared" si="33"/>
        <v>0</v>
      </c>
      <c r="O177" s="265">
        <f t="shared" si="34"/>
        <v>0</v>
      </c>
      <c r="P177" s="265">
        <f t="shared" si="35"/>
        <v>1</v>
      </c>
      <c r="Q177" s="265">
        <f t="shared" si="36"/>
        <v>1</v>
      </c>
      <c r="R177" s="265">
        <f t="shared" si="37"/>
        <v>0</v>
      </c>
      <c r="S177" s="113">
        <f t="shared" si="38"/>
        <v>0</v>
      </c>
    </row>
    <row r="178" spans="3:19">
      <c r="C178" s="265">
        <v>5</v>
      </c>
      <c r="D178" s="265">
        <v>0</v>
      </c>
      <c r="E178" s="265">
        <v>0</v>
      </c>
      <c r="F178" s="265">
        <v>4</v>
      </c>
      <c r="G178" s="265">
        <v>9</v>
      </c>
      <c r="N178" s="265">
        <f t="shared" si="33"/>
        <v>1</v>
      </c>
      <c r="O178" s="265">
        <f t="shared" si="34"/>
        <v>0</v>
      </c>
      <c r="P178" s="265">
        <f t="shared" si="35"/>
        <v>0</v>
      </c>
      <c r="Q178" s="265">
        <f t="shared" si="36"/>
        <v>0</v>
      </c>
      <c r="R178" s="265">
        <f t="shared" si="37"/>
        <v>0</v>
      </c>
      <c r="S178" s="113">
        <f t="shared" si="38"/>
        <v>0</v>
      </c>
    </row>
    <row r="179" spans="3:19">
      <c r="C179" s="265">
        <v>0</v>
      </c>
      <c r="D179" s="265">
        <v>0.5</v>
      </c>
      <c r="E179" s="265">
        <v>0</v>
      </c>
      <c r="F179" s="265">
        <v>7</v>
      </c>
      <c r="G179" s="265">
        <v>7.5</v>
      </c>
      <c r="N179" s="265">
        <f t="shared" si="33"/>
        <v>0</v>
      </c>
      <c r="O179" s="265">
        <f t="shared" si="34"/>
        <v>0</v>
      </c>
      <c r="P179" s="265">
        <f t="shared" si="35"/>
        <v>0</v>
      </c>
      <c r="Q179" s="265">
        <f t="shared" si="36"/>
        <v>1</v>
      </c>
      <c r="R179" s="265">
        <f t="shared" si="37"/>
        <v>0</v>
      </c>
      <c r="S179" s="113">
        <f t="shared" si="38"/>
        <v>0</v>
      </c>
    </row>
    <row r="180" spans="3:19">
      <c r="C180" s="265">
        <v>3</v>
      </c>
      <c r="D180" s="265">
        <v>1.5</v>
      </c>
      <c r="E180" s="265">
        <v>0</v>
      </c>
      <c r="F180" s="265">
        <v>2</v>
      </c>
      <c r="G180" s="265">
        <v>6.5</v>
      </c>
      <c r="N180" s="265">
        <f t="shared" si="33"/>
        <v>0</v>
      </c>
      <c r="O180" s="265">
        <f t="shared" si="34"/>
        <v>0</v>
      </c>
      <c r="P180" s="265">
        <f t="shared" si="35"/>
        <v>0</v>
      </c>
      <c r="Q180" s="265">
        <f t="shared" si="36"/>
        <v>0</v>
      </c>
      <c r="R180" s="265">
        <f t="shared" si="37"/>
        <v>0</v>
      </c>
      <c r="S180" s="113">
        <f t="shared" si="38"/>
        <v>0</v>
      </c>
    </row>
    <row r="181" spans="3:19">
      <c r="C181" s="265">
        <v>2.5</v>
      </c>
      <c r="D181" s="265">
        <v>0</v>
      </c>
      <c r="E181" s="265">
        <v>0</v>
      </c>
      <c r="F181" s="265">
        <v>2</v>
      </c>
      <c r="G181" s="265">
        <v>4.5</v>
      </c>
      <c r="N181" s="265">
        <f t="shared" ref="N181" si="39">IF(C181&gt;=5,1,0)</f>
        <v>0</v>
      </c>
      <c r="O181" s="265">
        <f t="shared" ref="O181" si="40">IF(D181&gt;=5,1,0)</f>
        <v>0</v>
      </c>
      <c r="P181" s="265">
        <f t="shared" ref="P181" si="41">IF(E181&gt;=5,1,0)</f>
        <v>0</v>
      </c>
      <c r="Q181" s="265">
        <f t="shared" ref="Q181" si="42">IF(F181&gt;=5,1,0)</f>
        <v>0</v>
      </c>
      <c r="R181" s="265">
        <f t="shared" ref="R181" si="43">IF(G181&gt;=14,1,0)</f>
        <v>0</v>
      </c>
      <c r="S181" s="113">
        <f t="shared" ref="S181" si="44">IF((N181+O181+P181+Q181+R181)&gt;=3,1,0)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B2059-09E1-429C-AA23-1D88043AB8CD}">
  <dimension ref="A1:Z162"/>
  <sheetViews>
    <sheetView topLeftCell="A17" workbookViewId="0">
      <selection activeCell="T26" sqref="T26:U27"/>
    </sheetView>
  </sheetViews>
  <sheetFormatPr defaultRowHeight="15"/>
  <cols>
    <col min="1" max="1" width="9.85546875" style="4" bestFit="1" customWidth="1"/>
    <col min="2" max="2" width="9.42578125" style="4" bestFit="1" customWidth="1"/>
    <col min="3" max="6" width="4" style="4" bestFit="1" customWidth="1"/>
    <col min="7" max="7" width="5" style="4" bestFit="1" customWidth="1"/>
    <col min="8" max="8" width="6.5703125" style="4" bestFit="1" customWidth="1"/>
    <col min="9" max="9" width="8.28515625" style="4" bestFit="1" customWidth="1"/>
    <col min="10" max="21" width="9.140625" style="4"/>
    <col min="22" max="22" width="11.85546875" style="4" bestFit="1" customWidth="1"/>
    <col min="23" max="16384" width="9.140625" style="4"/>
  </cols>
  <sheetData>
    <row r="1" spans="1:26">
      <c r="A1" s="4" t="s">
        <v>131</v>
      </c>
    </row>
    <row r="2" spans="1:26">
      <c r="A2" s="4" t="s">
        <v>38</v>
      </c>
    </row>
    <row r="3" spans="1:26" ht="15.75" thickBot="1"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U3" s="31" t="s">
        <v>998</v>
      </c>
      <c r="V3" s="31"/>
      <c r="W3" s="31" t="s">
        <v>40</v>
      </c>
      <c r="X3" s="31" t="s">
        <v>41</v>
      </c>
      <c r="Y3" s="31" t="s">
        <v>42</v>
      </c>
      <c r="Z3" s="31" t="s">
        <v>43</v>
      </c>
    </row>
    <row r="4" spans="1:26" ht="30.75" thickBot="1">
      <c r="B4" s="2" t="s">
        <v>132</v>
      </c>
      <c r="C4" s="2">
        <v>10</v>
      </c>
      <c r="D4" s="2">
        <v>10</v>
      </c>
      <c r="E4" s="2">
        <v>10</v>
      </c>
      <c r="F4" s="2">
        <v>10</v>
      </c>
      <c r="G4" s="2">
        <v>40</v>
      </c>
      <c r="H4" s="2">
        <v>169.69</v>
      </c>
      <c r="I4" s="2" t="s">
        <v>1</v>
      </c>
      <c r="N4">
        <f>IF(C4&gt;=5,1,0)</f>
        <v>1</v>
      </c>
      <c r="O4">
        <f>IF(D4&gt;=5,1,0)</f>
        <v>1</v>
      </c>
      <c r="P4">
        <f>IF(E4&gt;=5,1,0)</f>
        <v>1</v>
      </c>
      <c r="Q4">
        <f>IF(F4&gt;=5,1,0)</f>
        <v>1</v>
      </c>
      <c r="R4">
        <f>IF(G4&gt;=14,1,0)</f>
        <v>1</v>
      </c>
      <c r="S4" s="113">
        <f>IF((N4+O4+P4+Q4+R4)&gt;=3,1,0)</f>
        <v>1</v>
      </c>
      <c r="U4" s="31" t="s">
        <v>996</v>
      </c>
      <c r="V4" s="31"/>
      <c r="W4" s="31">
        <f>AVERAGE(C4:C162)/10</f>
        <v>0.47924528301886793</v>
      </c>
      <c r="X4" s="31">
        <f t="shared" ref="X4:Z4" si="0">AVERAGE(D4:D162)/10</f>
        <v>0.37232704402515726</v>
      </c>
      <c r="Y4" s="31">
        <f t="shared" si="0"/>
        <v>0.49182389937106918</v>
      </c>
      <c r="Z4" s="31">
        <f t="shared" si="0"/>
        <v>0.16069182389937106</v>
      </c>
    </row>
    <row r="5" spans="1:26" ht="30.75" thickBot="1">
      <c r="B5" s="24" t="s">
        <v>133</v>
      </c>
      <c r="C5" s="24">
        <v>10</v>
      </c>
      <c r="D5" s="24">
        <v>9.5</v>
      </c>
      <c r="E5" s="24">
        <v>10</v>
      </c>
      <c r="F5" s="24">
        <v>10</v>
      </c>
      <c r="G5" s="24">
        <v>39.5</v>
      </c>
      <c r="H5" s="24">
        <v>167.84</v>
      </c>
      <c r="I5" s="24" t="s">
        <v>1</v>
      </c>
      <c r="N5">
        <f t="shared" ref="N5:N63" si="1">IF(C5&gt;=5,1,0)</f>
        <v>1</v>
      </c>
      <c r="O5">
        <f t="shared" ref="O5:O63" si="2">IF(D5&gt;=5,1,0)</f>
        <v>1</v>
      </c>
      <c r="P5">
        <f t="shared" ref="P5:P63" si="3">IF(E5&gt;=5,1,0)</f>
        <v>1</v>
      </c>
      <c r="Q5">
        <f t="shared" ref="Q5:Q63" si="4">IF(F5&gt;=5,1,0)</f>
        <v>1</v>
      </c>
      <c r="R5">
        <f t="shared" ref="R5:R63" si="5">IF(G5&gt;=14,1,0)</f>
        <v>1</v>
      </c>
      <c r="S5" s="113">
        <f t="shared" ref="S5:S63" si="6">IF((N5+O5+P5+Q5+R5)&gt;=3,1,0)</f>
        <v>1</v>
      </c>
      <c r="U5" s="31" t="s">
        <v>997</v>
      </c>
      <c r="V5" s="31"/>
      <c r="W5" s="31">
        <f>AVERAGE(N4:N162)</f>
        <v>0.47169811320754718</v>
      </c>
      <c r="X5" s="31">
        <f t="shared" ref="X5:Z5" si="7">AVERAGE(O4:O162)</f>
        <v>0.38364779874213839</v>
      </c>
      <c r="Y5" s="31">
        <f t="shared" si="7"/>
        <v>0.45283018867924529</v>
      </c>
      <c r="Z5" s="31">
        <f t="shared" si="7"/>
        <v>8.8050314465408799E-2</v>
      </c>
    </row>
    <row r="6" spans="1:26" ht="30.75" thickBot="1">
      <c r="B6" s="2" t="s">
        <v>134</v>
      </c>
      <c r="C6" s="2">
        <v>4</v>
      </c>
      <c r="D6" s="2">
        <v>7.5</v>
      </c>
      <c r="E6" s="2">
        <v>10</v>
      </c>
      <c r="F6" s="2">
        <v>10</v>
      </c>
      <c r="G6" s="2">
        <v>31.5</v>
      </c>
      <c r="H6" s="2">
        <v>135.53</v>
      </c>
      <c r="I6" s="2" t="s">
        <v>1</v>
      </c>
      <c r="N6">
        <f t="shared" si="1"/>
        <v>0</v>
      </c>
      <c r="O6">
        <f t="shared" si="2"/>
        <v>1</v>
      </c>
      <c r="P6">
        <f t="shared" si="3"/>
        <v>1</v>
      </c>
      <c r="Q6">
        <f t="shared" si="4"/>
        <v>1</v>
      </c>
      <c r="R6">
        <f t="shared" si="5"/>
        <v>1</v>
      </c>
      <c r="S6" s="113">
        <f t="shared" si="6"/>
        <v>1</v>
      </c>
    </row>
    <row r="7" spans="1:26" ht="45.75" thickBot="1">
      <c r="B7" s="24" t="s">
        <v>135</v>
      </c>
      <c r="C7" s="24">
        <v>8</v>
      </c>
      <c r="D7" s="24">
        <v>8.5</v>
      </c>
      <c r="E7" s="24">
        <v>10</v>
      </c>
      <c r="F7" s="24">
        <v>2</v>
      </c>
      <c r="G7" s="24">
        <v>28.5</v>
      </c>
      <c r="H7" s="24">
        <v>105.34</v>
      </c>
      <c r="I7" s="24" t="s">
        <v>1</v>
      </c>
      <c r="N7">
        <f t="shared" si="1"/>
        <v>1</v>
      </c>
      <c r="O7">
        <f t="shared" si="2"/>
        <v>1</v>
      </c>
      <c r="P7">
        <f t="shared" si="3"/>
        <v>1</v>
      </c>
      <c r="Q7">
        <f t="shared" si="4"/>
        <v>0</v>
      </c>
      <c r="R7">
        <f t="shared" si="5"/>
        <v>1</v>
      </c>
      <c r="S7" s="113">
        <f t="shared" si="6"/>
        <v>1</v>
      </c>
      <c r="U7" s="286" t="s">
        <v>40</v>
      </c>
      <c r="V7" s="31" t="s">
        <v>1080</v>
      </c>
      <c r="W7" s="31" t="s">
        <v>1081</v>
      </c>
    </row>
    <row r="8" spans="1:26" ht="30.75" thickBot="1">
      <c r="B8" s="2" t="s">
        <v>136</v>
      </c>
      <c r="C8" s="2">
        <v>9.5</v>
      </c>
      <c r="D8" s="2">
        <v>8.5</v>
      </c>
      <c r="E8" s="2">
        <v>9</v>
      </c>
      <c r="F8" s="2">
        <v>1</v>
      </c>
      <c r="G8" s="2">
        <v>28</v>
      </c>
      <c r="H8" s="2">
        <v>102.45</v>
      </c>
      <c r="I8" s="2" t="s">
        <v>1</v>
      </c>
      <c r="N8">
        <f t="shared" si="1"/>
        <v>1</v>
      </c>
      <c r="O8">
        <f t="shared" si="2"/>
        <v>1</v>
      </c>
      <c r="P8">
        <f t="shared" si="3"/>
        <v>1</v>
      </c>
      <c r="Q8">
        <f t="shared" si="4"/>
        <v>0</v>
      </c>
      <c r="R8">
        <f t="shared" si="5"/>
        <v>1</v>
      </c>
      <c r="S8" s="113">
        <f t="shared" si="6"/>
        <v>1</v>
      </c>
      <c r="U8" s="31" t="s">
        <v>1078</v>
      </c>
      <c r="V8" s="31">
        <f>COUNTIFS(N4:N162,"=1",S4:S162,"=1")</f>
        <v>61</v>
      </c>
      <c r="W8" s="31">
        <f>COUNTIFS(N4:N162,"=0",S4:S162,"=1")</f>
        <v>9</v>
      </c>
      <c r="Y8" s="31">
        <f>COS(RADIANS(180*(SQRT(W8*V9)/(SQRT(W8*V9)+SQRT(V8*W9)))))</f>
        <v>0.90168102095688374</v>
      </c>
    </row>
    <row r="9" spans="1:26" ht="30.75" thickBot="1">
      <c r="B9" s="24" t="s">
        <v>137</v>
      </c>
      <c r="C9" s="24">
        <v>2</v>
      </c>
      <c r="D9" s="24">
        <v>8.5</v>
      </c>
      <c r="E9" s="24">
        <v>10</v>
      </c>
      <c r="F9" s="24">
        <v>7</v>
      </c>
      <c r="G9" s="24">
        <v>27.5</v>
      </c>
      <c r="H9" s="24">
        <v>111.97</v>
      </c>
      <c r="I9" s="24" t="s">
        <v>1</v>
      </c>
      <c r="N9">
        <f t="shared" si="1"/>
        <v>0</v>
      </c>
      <c r="O9">
        <f t="shared" si="2"/>
        <v>1</v>
      </c>
      <c r="P9">
        <f t="shared" si="3"/>
        <v>1</v>
      </c>
      <c r="Q9">
        <f t="shared" si="4"/>
        <v>1</v>
      </c>
      <c r="R9">
        <f t="shared" si="5"/>
        <v>1</v>
      </c>
      <c r="S9" s="113">
        <f t="shared" si="6"/>
        <v>1</v>
      </c>
      <c r="U9" s="31" t="s">
        <v>1079</v>
      </c>
      <c r="V9" s="31">
        <f>COUNTIFS(N4:N162,"=1",S4:S162,"=0")</f>
        <v>14</v>
      </c>
      <c r="W9" s="31">
        <f>COUNTIFS(N4:N162,"=0",S4:S162,"=0")</f>
        <v>75</v>
      </c>
    </row>
    <row r="10" spans="1:26" ht="30.75" thickBot="1">
      <c r="B10" s="2" t="s">
        <v>138</v>
      </c>
      <c r="C10" s="2">
        <v>4</v>
      </c>
      <c r="D10" s="2">
        <v>8.5</v>
      </c>
      <c r="E10" s="2">
        <v>10</v>
      </c>
      <c r="F10" s="2">
        <v>5</v>
      </c>
      <c r="G10" s="2">
        <v>27.5</v>
      </c>
      <c r="H10" s="2">
        <v>107.66</v>
      </c>
      <c r="I10" s="2" t="s">
        <v>1</v>
      </c>
      <c r="N10">
        <f t="shared" si="1"/>
        <v>0</v>
      </c>
      <c r="O10">
        <f t="shared" si="2"/>
        <v>1</v>
      </c>
      <c r="P10">
        <f t="shared" si="3"/>
        <v>1</v>
      </c>
      <c r="Q10">
        <f t="shared" si="4"/>
        <v>1</v>
      </c>
      <c r="R10">
        <f t="shared" si="5"/>
        <v>1</v>
      </c>
      <c r="S10" s="113">
        <f t="shared" si="6"/>
        <v>1</v>
      </c>
      <c r="U10" s="31"/>
      <c r="V10" s="31"/>
      <c r="W10" s="31"/>
    </row>
    <row r="11" spans="1:26" ht="30.75" thickBot="1">
      <c r="B11" s="24" t="s">
        <v>139</v>
      </c>
      <c r="C11" s="24">
        <v>10</v>
      </c>
      <c r="D11" s="24">
        <v>9.5</v>
      </c>
      <c r="E11" s="24">
        <v>6</v>
      </c>
      <c r="F11" s="24">
        <v>1</v>
      </c>
      <c r="G11" s="24">
        <v>26.5</v>
      </c>
      <c r="H11" s="24">
        <v>99.78</v>
      </c>
      <c r="I11" s="24" t="s">
        <v>1</v>
      </c>
      <c r="N11">
        <f t="shared" si="1"/>
        <v>1</v>
      </c>
      <c r="O11">
        <f t="shared" si="2"/>
        <v>1</v>
      </c>
      <c r="P11">
        <f t="shared" si="3"/>
        <v>1</v>
      </c>
      <c r="Q11">
        <f t="shared" si="4"/>
        <v>0</v>
      </c>
      <c r="R11">
        <f t="shared" si="5"/>
        <v>1</v>
      </c>
      <c r="S11" s="113">
        <f t="shared" si="6"/>
        <v>1</v>
      </c>
      <c r="U11" s="286" t="s">
        <v>41</v>
      </c>
      <c r="V11" s="31" t="s">
        <v>1080</v>
      </c>
      <c r="W11" s="31" t="s">
        <v>1081</v>
      </c>
    </row>
    <row r="12" spans="1:26" ht="30.75" thickBot="1">
      <c r="B12" s="2" t="s">
        <v>140</v>
      </c>
      <c r="C12" s="2">
        <v>6</v>
      </c>
      <c r="D12" s="2">
        <v>7.5</v>
      </c>
      <c r="E12" s="2">
        <v>10</v>
      </c>
      <c r="F12" s="2">
        <v>1</v>
      </c>
      <c r="G12" s="2">
        <v>24.5</v>
      </c>
      <c r="H12" s="2">
        <v>87.03</v>
      </c>
      <c r="I12" s="2" t="s">
        <v>1</v>
      </c>
      <c r="N12">
        <f t="shared" si="1"/>
        <v>1</v>
      </c>
      <c r="O12">
        <f t="shared" si="2"/>
        <v>1</v>
      </c>
      <c r="P12">
        <f t="shared" si="3"/>
        <v>1</v>
      </c>
      <c r="Q12">
        <f t="shared" si="4"/>
        <v>0</v>
      </c>
      <c r="R12">
        <f t="shared" si="5"/>
        <v>1</v>
      </c>
      <c r="S12" s="113">
        <f t="shared" si="6"/>
        <v>1</v>
      </c>
      <c r="U12" s="31" t="s">
        <v>1078</v>
      </c>
      <c r="V12" s="31">
        <f>COUNTIFS(O4:O162,"=1",S4:S162,"=1")</f>
        <v>58</v>
      </c>
      <c r="W12" s="31">
        <f>COUNTIFS(O4:O162,"=0",S4:S162,"=1")</f>
        <v>12</v>
      </c>
      <c r="Y12" s="31">
        <f>COS(RADIANS(180*(SQRT(W12*V13)/(SQRT(W12*V13)+SQRT(V12*W13)))))</f>
        <v>0.96989550580061112</v>
      </c>
    </row>
    <row r="13" spans="1:26" ht="30.75" thickBot="1">
      <c r="B13" s="24" t="s">
        <v>141</v>
      </c>
      <c r="C13" s="24">
        <v>9</v>
      </c>
      <c r="D13" s="24">
        <v>6.5</v>
      </c>
      <c r="E13" s="24">
        <v>4</v>
      </c>
      <c r="F13" s="24">
        <v>2</v>
      </c>
      <c r="G13" s="24">
        <v>21.5</v>
      </c>
      <c r="H13" s="24">
        <v>85.25</v>
      </c>
      <c r="I13" s="24" t="s">
        <v>1</v>
      </c>
      <c r="N13">
        <f t="shared" si="1"/>
        <v>1</v>
      </c>
      <c r="O13">
        <f t="shared" si="2"/>
        <v>1</v>
      </c>
      <c r="P13">
        <f t="shared" si="3"/>
        <v>0</v>
      </c>
      <c r="Q13">
        <f t="shared" si="4"/>
        <v>0</v>
      </c>
      <c r="R13">
        <f t="shared" si="5"/>
        <v>1</v>
      </c>
      <c r="S13" s="113">
        <f t="shared" si="6"/>
        <v>1</v>
      </c>
      <c r="U13" s="31" t="s">
        <v>1079</v>
      </c>
      <c r="V13" s="31">
        <f>COUNTIFS(O4:O162,"=1",S4:S162,"=0")</f>
        <v>3</v>
      </c>
      <c r="W13" s="31">
        <f>COUNTIFS(O4:O162,"=0",S4:S162,"=0")</f>
        <v>86</v>
      </c>
    </row>
    <row r="14" spans="1:26" ht="30.75" thickBot="1">
      <c r="B14" s="2" t="s">
        <v>142</v>
      </c>
      <c r="C14" s="2">
        <v>6</v>
      </c>
      <c r="D14" s="2">
        <v>6</v>
      </c>
      <c r="E14" s="2">
        <v>5</v>
      </c>
      <c r="F14" s="2">
        <v>2.5</v>
      </c>
      <c r="G14" s="2">
        <v>19.5</v>
      </c>
      <c r="H14" s="2">
        <v>76.91</v>
      </c>
      <c r="I14" s="2" t="s">
        <v>1</v>
      </c>
      <c r="N14">
        <f t="shared" si="1"/>
        <v>1</v>
      </c>
      <c r="O14">
        <f t="shared" si="2"/>
        <v>1</v>
      </c>
      <c r="P14">
        <f t="shared" si="3"/>
        <v>1</v>
      </c>
      <c r="Q14">
        <f t="shared" si="4"/>
        <v>0</v>
      </c>
      <c r="R14">
        <f t="shared" si="5"/>
        <v>1</v>
      </c>
      <c r="S14" s="113">
        <f t="shared" si="6"/>
        <v>1</v>
      </c>
      <c r="U14" s="31"/>
      <c r="V14" s="31"/>
      <c r="W14" s="31"/>
    </row>
    <row r="15" spans="1:26" ht="30.75" thickBot="1">
      <c r="B15" s="24" t="s">
        <v>143</v>
      </c>
      <c r="C15" s="24">
        <v>5</v>
      </c>
      <c r="D15" s="24">
        <v>0</v>
      </c>
      <c r="E15" s="24">
        <v>10</v>
      </c>
      <c r="F15" s="24">
        <v>2.5</v>
      </c>
      <c r="G15" s="24">
        <v>17.5</v>
      </c>
      <c r="H15" s="24">
        <v>64.69</v>
      </c>
      <c r="I15" s="24" t="s">
        <v>1</v>
      </c>
      <c r="N15">
        <f t="shared" si="1"/>
        <v>1</v>
      </c>
      <c r="O15">
        <f t="shared" si="2"/>
        <v>0</v>
      </c>
      <c r="P15">
        <f t="shared" si="3"/>
        <v>1</v>
      </c>
      <c r="Q15">
        <f t="shared" si="4"/>
        <v>0</v>
      </c>
      <c r="R15">
        <f t="shared" si="5"/>
        <v>1</v>
      </c>
      <c r="S15" s="113">
        <f t="shared" si="6"/>
        <v>1</v>
      </c>
      <c r="U15" s="286" t="s">
        <v>42</v>
      </c>
      <c r="V15" s="31" t="s">
        <v>1080</v>
      </c>
      <c r="W15" s="31" t="s">
        <v>1081</v>
      </c>
    </row>
    <row r="16" spans="1:26" ht="30.75" thickBot="1">
      <c r="B16" s="2" t="s">
        <v>144</v>
      </c>
      <c r="C16" s="2">
        <v>6</v>
      </c>
      <c r="D16" s="2">
        <v>0</v>
      </c>
      <c r="E16" s="2">
        <v>4</v>
      </c>
      <c r="F16" s="2">
        <v>1</v>
      </c>
      <c r="G16" s="2">
        <v>11</v>
      </c>
      <c r="H16" s="2">
        <v>42.5</v>
      </c>
      <c r="I16" s="2"/>
      <c r="N16">
        <f t="shared" si="1"/>
        <v>1</v>
      </c>
      <c r="O16">
        <f t="shared" si="2"/>
        <v>0</v>
      </c>
      <c r="P16">
        <f t="shared" si="3"/>
        <v>0</v>
      </c>
      <c r="Q16">
        <f t="shared" si="4"/>
        <v>0</v>
      </c>
      <c r="R16">
        <f t="shared" si="5"/>
        <v>0</v>
      </c>
      <c r="S16" s="113">
        <f t="shared" si="6"/>
        <v>0</v>
      </c>
      <c r="U16" s="31" t="s">
        <v>1078</v>
      </c>
      <c r="V16" s="31">
        <f>COUNTIFS(P4:P162,"=1",S4:S162,"=1")</f>
        <v>59</v>
      </c>
      <c r="W16" s="31">
        <f>COUNTIFS(P4:P162,"=0",S4:S162,"=1")</f>
        <v>11</v>
      </c>
      <c r="Y16" s="31">
        <f>COS(RADIANS(180*(SQRT(W16*V17)/(SQRT(W16*V17)+SQRT(V16*W17)))))</f>
        <v>0.88882554330438224</v>
      </c>
    </row>
    <row r="17" spans="1:25" ht="30.75" thickBot="1">
      <c r="B17" s="24" t="s">
        <v>145</v>
      </c>
      <c r="C17" s="24">
        <v>0</v>
      </c>
      <c r="D17" s="24">
        <v>3</v>
      </c>
      <c r="E17" s="24">
        <v>3</v>
      </c>
      <c r="F17" s="24">
        <v>4</v>
      </c>
      <c r="G17" s="24">
        <v>10</v>
      </c>
      <c r="H17" s="24">
        <v>44.75</v>
      </c>
      <c r="I17" s="24"/>
      <c r="N17">
        <f t="shared" si="1"/>
        <v>0</v>
      </c>
      <c r="O17">
        <f t="shared" si="2"/>
        <v>0</v>
      </c>
      <c r="P17">
        <f t="shared" si="3"/>
        <v>0</v>
      </c>
      <c r="Q17">
        <f t="shared" si="4"/>
        <v>0</v>
      </c>
      <c r="R17">
        <f t="shared" si="5"/>
        <v>0</v>
      </c>
      <c r="S17" s="113">
        <f t="shared" si="6"/>
        <v>0</v>
      </c>
      <c r="U17" s="31" t="s">
        <v>1079</v>
      </c>
      <c r="V17" s="31">
        <f>COUNTIFS(P4:P162,"=1",S4:S162,"=0")</f>
        <v>13</v>
      </c>
      <c r="W17" s="31">
        <f>COUNTIFS(P4:P162,"=0",S4:S162,"=0")</f>
        <v>76</v>
      </c>
    </row>
    <row r="18" spans="1:25" ht="30.75" thickBot="1">
      <c r="B18" s="2" t="s">
        <v>146</v>
      </c>
      <c r="C18" s="2">
        <v>2</v>
      </c>
      <c r="D18" s="2">
        <v>6</v>
      </c>
      <c r="E18" s="2">
        <v>0</v>
      </c>
      <c r="F18" s="2">
        <v>0</v>
      </c>
      <c r="G18" s="2">
        <v>8</v>
      </c>
      <c r="H18" s="2">
        <v>30.44</v>
      </c>
      <c r="I18" s="2"/>
      <c r="N18">
        <f t="shared" si="1"/>
        <v>0</v>
      </c>
      <c r="O18">
        <f t="shared" si="2"/>
        <v>1</v>
      </c>
      <c r="P18">
        <f t="shared" si="3"/>
        <v>0</v>
      </c>
      <c r="Q18">
        <f t="shared" si="4"/>
        <v>0</v>
      </c>
      <c r="R18">
        <f t="shared" si="5"/>
        <v>0</v>
      </c>
      <c r="S18" s="113">
        <f t="shared" si="6"/>
        <v>0</v>
      </c>
      <c r="U18" s="31"/>
      <c r="V18" s="31"/>
      <c r="W18" s="31"/>
    </row>
    <row r="19" spans="1:25" ht="30.75" thickBot="1">
      <c r="B19" s="24" t="s">
        <v>147</v>
      </c>
      <c r="C19" s="24">
        <v>2</v>
      </c>
      <c r="D19" s="24">
        <v>1.5</v>
      </c>
      <c r="E19" s="24">
        <v>4</v>
      </c>
      <c r="F19" s="24">
        <v>0</v>
      </c>
      <c r="G19" s="24">
        <v>7.5</v>
      </c>
      <c r="H19" s="24">
        <v>25.09</v>
      </c>
      <c r="I19" s="6"/>
      <c r="N19">
        <f t="shared" si="1"/>
        <v>0</v>
      </c>
      <c r="O19">
        <f t="shared" si="2"/>
        <v>0</v>
      </c>
      <c r="P19">
        <f t="shared" si="3"/>
        <v>0</v>
      </c>
      <c r="Q19">
        <f t="shared" si="4"/>
        <v>0</v>
      </c>
      <c r="R19">
        <f t="shared" si="5"/>
        <v>0</v>
      </c>
      <c r="S19" s="113">
        <f t="shared" si="6"/>
        <v>0</v>
      </c>
      <c r="U19" s="286" t="s">
        <v>43</v>
      </c>
      <c r="V19" s="31" t="s">
        <v>1080</v>
      </c>
      <c r="W19" s="31" t="s">
        <v>1081</v>
      </c>
    </row>
    <row r="20" spans="1:25" ht="15.75" thickBot="1">
      <c r="A20" s="4" t="s">
        <v>172</v>
      </c>
      <c r="B20" s="27" t="s">
        <v>275</v>
      </c>
      <c r="C20" s="28">
        <v>8</v>
      </c>
      <c r="D20" s="28">
        <v>10</v>
      </c>
      <c r="E20" s="28">
        <v>10</v>
      </c>
      <c r="F20" s="28">
        <v>3</v>
      </c>
      <c r="G20" s="29">
        <v>31</v>
      </c>
      <c r="H20" s="30">
        <v>193</v>
      </c>
      <c r="N20">
        <f t="shared" si="1"/>
        <v>1</v>
      </c>
      <c r="O20">
        <f t="shared" si="2"/>
        <v>1</v>
      </c>
      <c r="P20">
        <f t="shared" si="3"/>
        <v>1</v>
      </c>
      <c r="Q20">
        <f t="shared" si="4"/>
        <v>0</v>
      </c>
      <c r="R20">
        <f t="shared" si="5"/>
        <v>1</v>
      </c>
      <c r="S20" s="113">
        <f t="shared" si="6"/>
        <v>1</v>
      </c>
      <c r="U20" s="31" t="s">
        <v>1078</v>
      </c>
      <c r="V20" s="31">
        <f>COUNTIFS(Q4:Q162,"=1",S4:S162,"=1")</f>
        <v>14</v>
      </c>
      <c r="W20" s="31">
        <f>COUNTIFS(Q4:Q162,"=0",S4:S162,"=1")</f>
        <v>56</v>
      </c>
      <c r="Y20" s="31">
        <f>COS(RADIANS(180*(SQRT(W20*V21)/(SQRT(W20*V21)+SQRT(V20*W21)))))</f>
        <v>1</v>
      </c>
    </row>
    <row r="21" spans="1:25" ht="15.75" thickBot="1">
      <c r="B21" s="7" t="s">
        <v>277</v>
      </c>
      <c r="C21" s="8">
        <v>7</v>
      </c>
      <c r="D21" s="8">
        <v>10</v>
      </c>
      <c r="E21" s="8">
        <v>6</v>
      </c>
      <c r="F21" s="8">
        <v>6</v>
      </c>
      <c r="G21" s="9">
        <v>29</v>
      </c>
      <c r="H21" s="10">
        <v>190.15</v>
      </c>
      <c r="N21">
        <f t="shared" si="1"/>
        <v>1</v>
      </c>
      <c r="O21">
        <f t="shared" si="2"/>
        <v>1</v>
      </c>
      <c r="P21">
        <f t="shared" si="3"/>
        <v>1</v>
      </c>
      <c r="Q21">
        <f t="shared" si="4"/>
        <v>1</v>
      </c>
      <c r="R21">
        <f t="shared" si="5"/>
        <v>1</v>
      </c>
      <c r="S21" s="113">
        <f t="shared" si="6"/>
        <v>1</v>
      </c>
      <c r="U21" s="31" t="s">
        <v>1079</v>
      </c>
      <c r="V21" s="31">
        <f>COUNTIFS(Q4:Q162,"=1",S4:S162,"=0")</f>
        <v>0</v>
      </c>
      <c r="W21" s="31">
        <f>COUNTIFS(Q4:Q162,"=0",S4:S162,"=0")</f>
        <v>89</v>
      </c>
    </row>
    <row r="22" spans="1:25" ht="15.75" thickBot="1">
      <c r="B22" s="11" t="s">
        <v>52</v>
      </c>
      <c r="C22" s="12">
        <v>7</v>
      </c>
      <c r="D22" s="12">
        <v>6</v>
      </c>
      <c r="E22" s="12">
        <v>10</v>
      </c>
      <c r="F22" s="12">
        <v>4</v>
      </c>
      <c r="G22" s="13">
        <v>27</v>
      </c>
      <c r="H22" s="14">
        <v>171.35</v>
      </c>
      <c r="N22">
        <f t="shared" si="1"/>
        <v>1</v>
      </c>
      <c r="O22">
        <f t="shared" si="2"/>
        <v>1</v>
      </c>
      <c r="P22">
        <f t="shared" si="3"/>
        <v>1</v>
      </c>
      <c r="Q22">
        <f t="shared" si="4"/>
        <v>0</v>
      </c>
      <c r="R22">
        <f t="shared" si="5"/>
        <v>1</v>
      </c>
      <c r="S22" s="113">
        <f t="shared" si="6"/>
        <v>1</v>
      </c>
    </row>
    <row r="23" spans="1:25" ht="15.75" thickBot="1">
      <c r="B23" s="11" t="s">
        <v>286</v>
      </c>
      <c r="C23" s="12">
        <v>10</v>
      </c>
      <c r="D23" s="12">
        <v>5</v>
      </c>
      <c r="E23" s="12">
        <v>10</v>
      </c>
      <c r="F23" s="12">
        <v>0</v>
      </c>
      <c r="G23" s="13">
        <v>25</v>
      </c>
      <c r="H23" s="14">
        <v>145.5</v>
      </c>
      <c r="N23">
        <f t="shared" si="1"/>
        <v>1</v>
      </c>
      <c r="O23">
        <f t="shared" si="2"/>
        <v>1</v>
      </c>
      <c r="P23">
        <f t="shared" si="3"/>
        <v>1</v>
      </c>
      <c r="Q23">
        <f t="shared" si="4"/>
        <v>0</v>
      </c>
      <c r="R23">
        <f t="shared" si="5"/>
        <v>1</v>
      </c>
      <c r="S23" s="113">
        <f t="shared" si="6"/>
        <v>1</v>
      </c>
      <c r="T23" s="31"/>
      <c r="U23" s="31" t="s">
        <v>1086</v>
      </c>
      <c r="V23" s="31"/>
      <c r="W23" s="31"/>
      <c r="X23" s="31"/>
    </row>
    <row r="24" spans="1:25" ht="15.75" thickBot="1">
      <c r="B24" s="7" t="s">
        <v>55</v>
      </c>
      <c r="C24" s="8">
        <v>5</v>
      </c>
      <c r="D24" s="8">
        <v>9</v>
      </c>
      <c r="E24" s="8">
        <v>10</v>
      </c>
      <c r="F24" s="8">
        <v>0</v>
      </c>
      <c r="G24" s="9">
        <v>24</v>
      </c>
      <c r="H24" s="10">
        <v>143.94999999999999</v>
      </c>
      <c r="N24">
        <f t="shared" si="1"/>
        <v>1</v>
      </c>
      <c r="O24">
        <f t="shared" si="2"/>
        <v>1</v>
      </c>
      <c r="P24">
        <f t="shared" si="3"/>
        <v>1</v>
      </c>
      <c r="Q24">
        <f t="shared" si="4"/>
        <v>0</v>
      </c>
      <c r="R24">
        <f t="shared" si="5"/>
        <v>1</v>
      </c>
      <c r="S24" s="113">
        <f t="shared" si="6"/>
        <v>1</v>
      </c>
      <c r="T24" s="31"/>
      <c r="U24" s="31" t="s">
        <v>40</v>
      </c>
      <c r="V24" s="31" t="s">
        <v>41</v>
      </c>
      <c r="W24" s="31" t="s">
        <v>42</v>
      </c>
      <c r="X24" s="31" t="s">
        <v>43</v>
      </c>
    </row>
    <row r="25" spans="1:25" ht="15.75" thickBot="1">
      <c r="B25" s="11" t="s">
        <v>11</v>
      </c>
      <c r="C25" s="12">
        <v>8</v>
      </c>
      <c r="D25" s="12">
        <v>8</v>
      </c>
      <c r="E25" s="12">
        <v>3</v>
      </c>
      <c r="F25" s="12">
        <v>4</v>
      </c>
      <c r="G25" s="13">
        <v>23</v>
      </c>
      <c r="H25" s="14">
        <v>146.94999999999999</v>
      </c>
      <c r="N25">
        <f t="shared" si="1"/>
        <v>1</v>
      </c>
      <c r="O25">
        <f t="shared" si="2"/>
        <v>1</v>
      </c>
      <c r="P25">
        <f t="shared" si="3"/>
        <v>0</v>
      </c>
      <c r="Q25">
        <f t="shared" si="4"/>
        <v>0</v>
      </c>
      <c r="R25">
        <f t="shared" si="5"/>
        <v>1</v>
      </c>
      <c r="S25" s="113">
        <f t="shared" si="6"/>
        <v>1</v>
      </c>
      <c r="T25" s="31"/>
      <c r="U25" s="31">
        <f>COUNTIF(C:C,"=0")/159</f>
        <v>0.26415094339622641</v>
      </c>
      <c r="V25" s="31">
        <f t="shared" ref="V25:X25" si="8">COUNTIF(D:D,"=0")/159</f>
        <v>0.20754716981132076</v>
      </c>
      <c r="W25" s="31">
        <f t="shared" si="8"/>
        <v>0.19496855345911951</v>
      </c>
      <c r="X25" s="31">
        <f t="shared" si="8"/>
        <v>0.50943396226415094</v>
      </c>
    </row>
    <row r="26" spans="1:25" ht="15.75" thickBot="1">
      <c r="B26" s="7" t="s">
        <v>287</v>
      </c>
      <c r="C26" s="8">
        <v>8</v>
      </c>
      <c r="D26" s="8">
        <v>5</v>
      </c>
      <c r="E26" s="8">
        <v>2</v>
      </c>
      <c r="F26" s="8">
        <v>2</v>
      </c>
      <c r="G26" s="9">
        <v>17</v>
      </c>
      <c r="H26" s="10">
        <v>104.2</v>
      </c>
      <c r="N26">
        <f t="shared" si="1"/>
        <v>1</v>
      </c>
      <c r="O26">
        <f t="shared" si="2"/>
        <v>1</v>
      </c>
      <c r="P26">
        <f t="shared" si="3"/>
        <v>0</v>
      </c>
      <c r="Q26">
        <f t="shared" si="4"/>
        <v>0</v>
      </c>
      <c r="R26">
        <f t="shared" si="5"/>
        <v>1</v>
      </c>
      <c r="S26" s="113">
        <f t="shared" si="6"/>
        <v>1</v>
      </c>
      <c r="T26" s="31" t="s">
        <v>1094</v>
      </c>
      <c r="U26" s="31"/>
    </row>
    <row r="27" spans="1:25" ht="15.75" thickBot="1">
      <c r="B27" s="11" t="s">
        <v>268</v>
      </c>
      <c r="C27" s="12">
        <v>7</v>
      </c>
      <c r="D27" s="12">
        <v>5</v>
      </c>
      <c r="E27" s="12">
        <v>4</v>
      </c>
      <c r="F27" s="12">
        <v>0</v>
      </c>
      <c r="G27" s="13">
        <v>16</v>
      </c>
      <c r="H27" s="14">
        <v>93.15</v>
      </c>
      <c r="N27">
        <f t="shared" si="1"/>
        <v>1</v>
      </c>
      <c r="O27">
        <f t="shared" si="2"/>
        <v>1</v>
      </c>
      <c r="P27">
        <f t="shared" si="3"/>
        <v>0</v>
      </c>
      <c r="Q27">
        <f t="shared" si="4"/>
        <v>0</v>
      </c>
      <c r="R27">
        <f t="shared" si="5"/>
        <v>1</v>
      </c>
      <c r="S27" s="113">
        <f t="shared" si="6"/>
        <v>1</v>
      </c>
      <c r="T27" s="31"/>
      <c r="U27" s="31">
        <f>0.75*(1-((DEVSQ(C:C)+DEVSQ(D:D)+DEVSQ(E:E)+DEVSQ(F:F))/DEVSQ(G:G)))</f>
        <v>0.44704330726386354</v>
      </c>
    </row>
    <row r="28" spans="1:25" ht="15.75" thickBot="1">
      <c r="B28" s="11" t="s">
        <v>288</v>
      </c>
      <c r="C28" s="12">
        <v>8</v>
      </c>
      <c r="D28" s="12">
        <v>2</v>
      </c>
      <c r="E28" s="12">
        <v>4</v>
      </c>
      <c r="F28" s="12">
        <v>0</v>
      </c>
      <c r="G28" s="13">
        <v>14</v>
      </c>
      <c r="H28" s="14">
        <v>79.599999999999994</v>
      </c>
      <c r="N28">
        <f t="shared" si="1"/>
        <v>1</v>
      </c>
      <c r="O28">
        <f t="shared" si="2"/>
        <v>0</v>
      </c>
      <c r="P28">
        <f t="shared" si="3"/>
        <v>0</v>
      </c>
      <c r="Q28">
        <f t="shared" si="4"/>
        <v>0</v>
      </c>
      <c r="R28">
        <f t="shared" si="5"/>
        <v>1</v>
      </c>
      <c r="S28" s="113">
        <f t="shared" si="6"/>
        <v>0</v>
      </c>
    </row>
    <row r="29" spans="1:25" ht="15.75" thickBot="1">
      <c r="B29" s="7" t="s">
        <v>275</v>
      </c>
      <c r="C29" s="8">
        <v>4</v>
      </c>
      <c r="D29" s="8">
        <v>2</v>
      </c>
      <c r="E29" s="8">
        <v>4</v>
      </c>
      <c r="F29" s="8">
        <v>3</v>
      </c>
      <c r="G29" s="9">
        <v>13</v>
      </c>
      <c r="H29" s="10">
        <v>84.9</v>
      </c>
      <c r="N29">
        <f t="shared" si="1"/>
        <v>0</v>
      </c>
      <c r="O29">
        <f t="shared" si="2"/>
        <v>0</v>
      </c>
      <c r="P29">
        <f t="shared" si="3"/>
        <v>0</v>
      </c>
      <c r="Q29">
        <f t="shared" si="4"/>
        <v>0</v>
      </c>
      <c r="R29">
        <f t="shared" si="5"/>
        <v>0</v>
      </c>
      <c r="S29" s="113">
        <f t="shared" si="6"/>
        <v>0</v>
      </c>
    </row>
    <row r="30" spans="1:25" ht="15.75" thickBot="1">
      <c r="B30" s="11" t="s">
        <v>277</v>
      </c>
      <c r="C30" s="12">
        <v>10</v>
      </c>
      <c r="D30" s="12">
        <v>2</v>
      </c>
      <c r="E30" s="12">
        <v>0</v>
      </c>
      <c r="F30" s="12">
        <v>0</v>
      </c>
      <c r="G30" s="13">
        <v>12</v>
      </c>
      <c r="H30" s="14">
        <v>66.099999999999994</v>
      </c>
      <c r="N30">
        <f t="shared" si="1"/>
        <v>1</v>
      </c>
      <c r="O30">
        <f t="shared" si="2"/>
        <v>0</v>
      </c>
      <c r="P30">
        <f t="shared" si="3"/>
        <v>0</v>
      </c>
      <c r="Q30">
        <f t="shared" si="4"/>
        <v>0</v>
      </c>
      <c r="R30">
        <f t="shared" si="5"/>
        <v>0</v>
      </c>
      <c r="S30" s="113">
        <f t="shared" si="6"/>
        <v>0</v>
      </c>
    </row>
    <row r="31" spans="1:25" ht="15.75" thickBot="1">
      <c r="B31" s="7" t="s">
        <v>289</v>
      </c>
      <c r="C31" s="8">
        <v>6</v>
      </c>
      <c r="D31" s="8">
        <v>3</v>
      </c>
      <c r="E31" s="8">
        <v>1</v>
      </c>
      <c r="F31" s="8">
        <v>0</v>
      </c>
      <c r="G31" s="9">
        <v>10</v>
      </c>
      <c r="H31" s="10">
        <v>57.05</v>
      </c>
      <c r="N31">
        <f t="shared" si="1"/>
        <v>1</v>
      </c>
      <c r="O31">
        <f t="shared" si="2"/>
        <v>0</v>
      </c>
      <c r="P31">
        <f t="shared" si="3"/>
        <v>0</v>
      </c>
      <c r="Q31">
        <f t="shared" si="4"/>
        <v>0</v>
      </c>
      <c r="R31">
        <f t="shared" si="5"/>
        <v>0</v>
      </c>
      <c r="S31" s="113">
        <f t="shared" si="6"/>
        <v>0</v>
      </c>
    </row>
    <row r="32" spans="1:25" ht="15.75" thickBot="1">
      <c r="B32" s="11" t="s">
        <v>290</v>
      </c>
      <c r="C32" s="12">
        <v>2</v>
      </c>
      <c r="D32" s="12">
        <v>0</v>
      </c>
      <c r="E32" s="12">
        <v>5</v>
      </c>
      <c r="F32" s="12">
        <v>0</v>
      </c>
      <c r="G32" s="13">
        <v>7</v>
      </c>
      <c r="H32" s="14">
        <v>40.950000000000003</v>
      </c>
      <c r="N32">
        <f t="shared" si="1"/>
        <v>0</v>
      </c>
      <c r="O32">
        <f t="shared" si="2"/>
        <v>0</v>
      </c>
      <c r="P32">
        <f t="shared" si="3"/>
        <v>1</v>
      </c>
      <c r="Q32">
        <f t="shared" si="4"/>
        <v>0</v>
      </c>
      <c r="R32">
        <f t="shared" si="5"/>
        <v>0</v>
      </c>
      <c r="S32" s="113">
        <f t="shared" si="6"/>
        <v>0</v>
      </c>
    </row>
    <row r="33" spans="1:19" ht="15.75" thickBot="1">
      <c r="B33" s="7" t="s">
        <v>291</v>
      </c>
      <c r="C33" s="8">
        <v>2</v>
      </c>
      <c r="D33" s="8">
        <v>3</v>
      </c>
      <c r="E33" s="8">
        <v>1</v>
      </c>
      <c r="F33" s="8">
        <v>0</v>
      </c>
      <c r="G33" s="9">
        <v>6</v>
      </c>
      <c r="H33" s="10">
        <v>35.65</v>
      </c>
      <c r="N33">
        <f t="shared" si="1"/>
        <v>0</v>
      </c>
      <c r="O33">
        <f t="shared" si="2"/>
        <v>0</v>
      </c>
      <c r="P33">
        <f t="shared" si="3"/>
        <v>0</v>
      </c>
      <c r="Q33">
        <f t="shared" si="4"/>
        <v>0</v>
      </c>
      <c r="R33">
        <f t="shared" si="5"/>
        <v>0</v>
      </c>
      <c r="S33" s="113">
        <f t="shared" si="6"/>
        <v>0</v>
      </c>
    </row>
    <row r="34" spans="1:19" ht="30.75" thickBot="1">
      <c r="B34" s="11" t="s">
        <v>292</v>
      </c>
      <c r="C34" s="12">
        <v>0</v>
      </c>
      <c r="D34" s="12">
        <v>1</v>
      </c>
      <c r="E34" s="12">
        <v>2</v>
      </c>
      <c r="F34" s="12">
        <v>0</v>
      </c>
      <c r="G34" s="13">
        <v>3</v>
      </c>
      <c r="H34" s="14">
        <v>18.399999999999999</v>
      </c>
      <c r="N34">
        <f t="shared" si="1"/>
        <v>0</v>
      </c>
      <c r="O34">
        <f t="shared" si="2"/>
        <v>0</v>
      </c>
      <c r="P34">
        <f t="shared" si="3"/>
        <v>0</v>
      </c>
      <c r="Q34">
        <f t="shared" si="4"/>
        <v>0</v>
      </c>
      <c r="R34">
        <f t="shared" si="5"/>
        <v>0</v>
      </c>
      <c r="S34" s="113">
        <f t="shared" si="6"/>
        <v>0</v>
      </c>
    </row>
    <row r="35" spans="1:19" ht="15.75" thickBot="1">
      <c r="B35" s="7" t="s">
        <v>293</v>
      </c>
      <c r="C35" s="8">
        <v>0</v>
      </c>
      <c r="D35" s="8">
        <v>0</v>
      </c>
      <c r="E35" s="8">
        <v>3</v>
      </c>
      <c r="F35" s="8">
        <v>0</v>
      </c>
      <c r="G35" s="9">
        <v>3</v>
      </c>
      <c r="H35" s="10">
        <v>18.149999999999999</v>
      </c>
      <c r="N35">
        <f t="shared" si="1"/>
        <v>0</v>
      </c>
      <c r="O35">
        <f t="shared" si="2"/>
        <v>0</v>
      </c>
      <c r="P35">
        <f t="shared" si="3"/>
        <v>0</v>
      </c>
      <c r="Q35">
        <f t="shared" si="4"/>
        <v>0</v>
      </c>
      <c r="R35">
        <f t="shared" si="5"/>
        <v>0</v>
      </c>
      <c r="S35" s="113">
        <f t="shared" si="6"/>
        <v>0</v>
      </c>
    </row>
    <row r="36" spans="1:19" ht="15.75" thickBot="1">
      <c r="B36" s="11" t="s">
        <v>294</v>
      </c>
      <c r="C36" s="12">
        <v>0</v>
      </c>
      <c r="D36" s="12">
        <v>0</v>
      </c>
      <c r="E36" s="12">
        <v>3</v>
      </c>
      <c r="F36" s="12">
        <v>0</v>
      </c>
      <c r="G36" s="13">
        <v>3</v>
      </c>
      <c r="H36" s="14">
        <v>18.149999999999999</v>
      </c>
      <c r="N36">
        <f t="shared" si="1"/>
        <v>0</v>
      </c>
      <c r="O36">
        <f t="shared" si="2"/>
        <v>0</v>
      </c>
      <c r="P36">
        <f t="shared" si="3"/>
        <v>0</v>
      </c>
      <c r="Q36">
        <f t="shared" si="4"/>
        <v>0</v>
      </c>
      <c r="R36">
        <f t="shared" si="5"/>
        <v>0</v>
      </c>
      <c r="S36" s="113">
        <f t="shared" si="6"/>
        <v>0</v>
      </c>
    </row>
    <row r="37" spans="1:19" ht="15.75" thickBot="1">
      <c r="B37" s="7" t="s">
        <v>9</v>
      </c>
      <c r="C37" s="8">
        <v>1</v>
      </c>
      <c r="D37" s="8">
        <v>2</v>
      </c>
      <c r="E37" s="8">
        <v>0</v>
      </c>
      <c r="F37" s="8">
        <v>0</v>
      </c>
      <c r="G37" s="9">
        <v>3</v>
      </c>
      <c r="H37" s="10">
        <v>17.95</v>
      </c>
      <c r="N37">
        <f t="shared" si="1"/>
        <v>0</v>
      </c>
      <c r="O37">
        <f t="shared" si="2"/>
        <v>0</v>
      </c>
      <c r="P37">
        <f t="shared" si="3"/>
        <v>0</v>
      </c>
      <c r="Q37">
        <f t="shared" si="4"/>
        <v>0</v>
      </c>
      <c r="R37">
        <f t="shared" si="5"/>
        <v>0</v>
      </c>
      <c r="S37" s="113">
        <f t="shared" si="6"/>
        <v>0</v>
      </c>
    </row>
    <row r="38" spans="1:19" ht="15.75" thickBot="1">
      <c r="B38" s="11" t="s">
        <v>278</v>
      </c>
      <c r="C38" s="12">
        <v>0</v>
      </c>
      <c r="D38" s="12">
        <v>1</v>
      </c>
      <c r="E38" s="12">
        <v>1</v>
      </c>
      <c r="F38" s="12">
        <v>0</v>
      </c>
      <c r="G38" s="13">
        <v>2</v>
      </c>
      <c r="H38" s="14">
        <v>12.35</v>
      </c>
      <c r="N38">
        <f t="shared" si="1"/>
        <v>0</v>
      </c>
      <c r="O38">
        <f t="shared" si="2"/>
        <v>0</v>
      </c>
      <c r="P38">
        <f t="shared" si="3"/>
        <v>0</v>
      </c>
      <c r="Q38">
        <f t="shared" si="4"/>
        <v>0</v>
      </c>
      <c r="R38">
        <f t="shared" si="5"/>
        <v>0</v>
      </c>
      <c r="S38" s="113">
        <f t="shared" si="6"/>
        <v>0</v>
      </c>
    </row>
    <row r="39" spans="1:19">
      <c r="B39" s="15" t="s">
        <v>295</v>
      </c>
      <c r="C39" s="16">
        <v>0</v>
      </c>
      <c r="D39" s="16">
        <v>0</v>
      </c>
      <c r="E39" s="16">
        <v>0</v>
      </c>
      <c r="F39" s="16">
        <v>0</v>
      </c>
      <c r="G39" s="17">
        <v>0</v>
      </c>
      <c r="H39" s="18">
        <v>0</v>
      </c>
      <c r="N39">
        <f t="shared" si="1"/>
        <v>0</v>
      </c>
      <c r="O39">
        <f t="shared" si="2"/>
        <v>0</v>
      </c>
      <c r="P39">
        <f t="shared" si="3"/>
        <v>0</v>
      </c>
      <c r="Q39">
        <f t="shared" si="4"/>
        <v>0</v>
      </c>
      <c r="R39">
        <f t="shared" si="5"/>
        <v>0</v>
      </c>
      <c r="S39" s="113">
        <f t="shared" si="6"/>
        <v>0</v>
      </c>
    </row>
    <row r="40" spans="1:19">
      <c r="A40" s="4" t="s">
        <v>301</v>
      </c>
      <c r="B40" s="19" t="s">
        <v>4</v>
      </c>
      <c r="C40" s="19">
        <v>10</v>
      </c>
      <c r="D40" s="19">
        <v>6.5</v>
      </c>
      <c r="E40" s="19">
        <v>10</v>
      </c>
      <c r="F40" s="19">
        <v>4</v>
      </c>
      <c r="G40" s="20">
        <v>30.5</v>
      </c>
      <c r="I40" s="4" t="s">
        <v>306</v>
      </c>
      <c r="N40">
        <f t="shared" si="1"/>
        <v>1</v>
      </c>
      <c r="O40">
        <f t="shared" si="2"/>
        <v>1</v>
      </c>
      <c r="P40">
        <f t="shared" si="3"/>
        <v>1</v>
      </c>
      <c r="Q40">
        <f t="shared" si="4"/>
        <v>0</v>
      </c>
      <c r="R40">
        <f t="shared" si="5"/>
        <v>1</v>
      </c>
      <c r="S40" s="113">
        <f t="shared" si="6"/>
        <v>1</v>
      </c>
    </row>
    <row r="41" spans="1:19">
      <c r="B41" s="19" t="s">
        <v>268</v>
      </c>
      <c r="C41" s="19">
        <v>10</v>
      </c>
      <c r="D41" s="19">
        <v>6</v>
      </c>
      <c r="E41" s="19">
        <v>10</v>
      </c>
      <c r="F41" s="19">
        <v>4</v>
      </c>
      <c r="G41" s="20">
        <v>30</v>
      </c>
      <c r="I41" s="4" t="s">
        <v>306</v>
      </c>
      <c r="N41">
        <f t="shared" si="1"/>
        <v>1</v>
      </c>
      <c r="O41">
        <f t="shared" si="2"/>
        <v>1</v>
      </c>
      <c r="P41">
        <f t="shared" si="3"/>
        <v>1</v>
      </c>
      <c r="Q41">
        <f t="shared" si="4"/>
        <v>0</v>
      </c>
      <c r="R41">
        <f t="shared" si="5"/>
        <v>1</v>
      </c>
      <c r="S41" s="113">
        <f t="shared" si="6"/>
        <v>1</v>
      </c>
    </row>
    <row r="42" spans="1:19">
      <c r="B42" s="19" t="s">
        <v>310</v>
      </c>
      <c r="C42" s="19">
        <v>10</v>
      </c>
      <c r="D42" s="19">
        <v>4.5</v>
      </c>
      <c r="E42" s="19">
        <v>10</v>
      </c>
      <c r="F42" s="19">
        <v>4</v>
      </c>
      <c r="G42" s="20">
        <v>28.5</v>
      </c>
      <c r="I42" s="4" t="s">
        <v>306</v>
      </c>
      <c r="N42">
        <f t="shared" si="1"/>
        <v>1</v>
      </c>
      <c r="O42">
        <f t="shared" si="2"/>
        <v>0</v>
      </c>
      <c r="P42">
        <f t="shared" si="3"/>
        <v>1</v>
      </c>
      <c r="Q42">
        <f t="shared" si="4"/>
        <v>0</v>
      </c>
      <c r="R42">
        <f t="shared" si="5"/>
        <v>1</v>
      </c>
      <c r="S42" s="113">
        <f t="shared" si="6"/>
        <v>1</v>
      </c>
    </row>
    <row r="43" spans="1:19">
      <c r="B43" s="19" t="s">
        <v>19</v>
      </c>
      <c r="C43" s="19">
        <v>8</v>
      </c>
      <c r="D43" s="19">
        <v>10</v>
      </c>
      <c r="E43" s="19">
        <v>10</v>
      </c>
      <c r="F43" s="19">
        <v>0</v>
      </c>
      <c r="G43" s="20">
        <v>28</v>
      </c>
      <c r="I43" s="4" t="s">
        <v>306</v>
      </c>
      <c r="N43">
        <f t="shared" si="1"/>
        <v>1</v>
      </c>
      <c r="O43">
        <f t="shared" si="2"/>
        <v>1</v>
      </c>
      <c r="P43">
        <f t="shared" si="3"/>
        <v>1</v>
      </c>
      <c r="Q43">
        <f t="shared" si="4"/>
        <v>0</v>
      </c>
      <c r="R43">
        <f t="shared" si="5"/>
        <v>1</v>
      </c>
      <c r="S43" s="113">
        <f t="shared" si="6"/>
        <v>1</v>
      </c>
    </row>
    <row r="44" spans="1:19">
      <c r="B44" s="19" t="s">
        <v>351</v>
      </c>
      <c r="C44" s="19">
        <v>8</v>
      </c>
      <c r="D44" s="19">
        <v>7.5</v>
      </c>
      <c r="E44" s="19">
        <v>10</v>
      </c>
      <c r="F44" s="19">
        <v>1</v>
      </c>
      <c r="G44" s="20">
        <v>26.5</v>
      </c>
      <c r="I44" s="4" t="s">
        <v>306</v>
      </c>
      <c r="N44">
        <f t="shared" si="1"/>
        <v>1</v>
      </c>
      <c r="O44">
        <f t="shared" si="2"/>
        <v>1</v>
      </c>
      <c r="P44">
        <f t="shared" si="3"/>
        <v>1</v>
      </c>
      <c r="Q44">
        <f t="shared" si="4"/>
        <v>0</v>
      </c>
      <c r="R44">
        <f t="shared" si="5"/>
        <v>1</v>
      </c>
      <c r="S44" s="113">
        <f t="shared" si="6"/>
        <v>1</v>
      </c>
    </row>
    <row r="45" spans="1:19">
      <c r="B45" s="19" t="s">
        <v>267</v>
      </c>
      <c r="C45" s="19">
        <v>8</v>
      </c>
      <c r="D45" s="19">
        <v>3.5</v>
      </c>
      <c r="E45" s="19">
        <v>10</v>
      </c>
      <c r="F45" s="19">
        <v>2</v>
      </c>
      <c r="G45" s="20">
        <v>23.5</v>
      </c>
      <c r="I45" s="4" t="s">
        <v>306</v>
      </c>
      <c r="N45">
        <f t="shared" si="1"/>
        <v>1</v>
      </c>
      <c r="O45">
        <f t="shared" si="2"/>
        <v>0</v>
      </c>
      <c r="P45">
        <f t="shared" si="3"/>
        <v>1</v>
      </c>
      <c r="Q45">
        <f t="shared" si="4"/>
        <v>0</v>
      </c>
      <c r="R45">
        <f t="shared" si="5"/>
        <v>1</v>
      </c>
      <c r="S45" s="113">
        <f t="shared" si="6"/>
        <v>1</v>
      </c>
    </row>
    <row r="46" spans="1:19">
      <c r="B46" s="19" t="s">
        <v>24</v>
      </c>
      <c r="C46" s="19">
        <v>3</v>
      </c>
      <c r="D46" s="19">
        <v>7.5</v>
      </c>
      <c r="E46" s="19">
        <v>10</v>
      </c>
      <c r="F46" s="19">
        <v>1</v>
      </c>
      <c r="G46" s="20">
        <v>21.5</v>
      </c>
      <c r="I46" s="4" t="s">
        <v>306</v>
      </c>
      <c r="N46">
        <f t="shared" si="1"/>
        <v>0</v>
      </c>
      <c r="O46">
        <f t="shared" si="2"/>
        <v>1</v>
      </c>
      <c r="P46">
        <f t="shared" si="3"/>
        <v>1</v>
      </c>
      <c r="Q46">
        <f t="shared" si="4"/>
        <v>0</v>
      </c>
      <c r="R46">
        <f t="shared" si="5"/>
        <v>1</v>
      </c>
      <c r="S46" s="113">
        <f t="shared" si="6"/>
        <v>1</v>
      </c>
    </row>
    <row r="47" spans="1:19">
      <c r="B47" s="19" t="s">
        <v>278</v>
      </c>
      <c r="C47" s="19">
        <v>8</v>
      </c>
      <c r="D47" s="19">
        <v>5.5</v>
      </c>
      <c r="E47" s="19">
        <v>0</v>
      </c>
      <c r="F47" s="19">
        <v>1</v>
      </c>
      <c r="G47" s="20">
        <v>14.5</v>
      </c>
      <c r="I47" s="4" t="s">
        <v>306</v>
      </c>
      <c r="N47">
        <f t="shared" si="1"/>
        <v>1</v>
      </c>
      <c r="O47">
        <f t="shared" si="2"/>
        <v>1</v>
      </c>
      <c r="P47">
        <f t="shared" si="3"/>
        <v>0</v>
      </c>
      <c r="Q47">
        <f t="shared" si="4"/>
        <v>0</v>
      </c>
      <c r="R47">
        <f t="shared" si="5"/>
        <v>1</v>
      </c>
      <c r="S47" s="113">
        <f t="shared" si="6"/>
        <v>1</v>
      </c>
    </row>
    <row r="48" spans="1:19">
      <c r="B48" s="19" t="s">
        <v>273</v>
      </c>
      <c r="C48" s="19">
        <v>6</v>
      </c>
      <c r="D48" s="19">
        <v>5.5</v>
      </c>
      <c r="E48" s="19">
        <v>2</v>
      </c>
      <c r="F48" s="19">
        <v>1</v>
      </c>
      <c r="G48" s="20">
        <v>14.5</v>
      </c>
      <c r="I48" s="4" t="s">
        <v>306</v>
      </c>
      <c r="N48">
        <f t="shared" si="1"/>
        <v>1</v>
      </c>
      <c r="O48">
        <f t="shared" si="2"/>
        <v>1</v>
      </c>
      <c r="P48">
        <f t="shared" si="3"/>
        <v>0</v>
      </c>
      <c r="Q48">
        <f t="shared" si="4"/>
        <v>0</v>
      </c>
      <c r="R48">
        <f t="shared" si="5"/>
        <v>1</v>
      </c>
      <c r="S48" s="113">
        <f t="shared" si="6"/>
        <v>1</v>
      </c>
    </row>
    <row r="49" spans="1:19">
      <c r="B49" s="19" t="s">
        <v>317</v>
      </c>
      <c r="C49" s="19">
        <v>3</v>
      </c>
      <c r="D49" s="19">
        <v>5</v>
      </c>
      <c r="E49" s="19">
        <v>6</v>
      </c>
      <c r="F49" s="19">
        <v>0</v>
      </c>
      <c r="G49" s="20">
        <v>14</v>
      </c>
      <c r="I49" s="4" t="s">
        <v>306</v>
      </c>
      <c r="N49">
        <f t="shared" si="1"/>
        <v>0</v>
      </c>
      <c r="O49">
        <f t="shared" si="2"/>
        <v>1</v>
      </c>
      <c r="P49">
        <f t="shared" si="3"/>
        <v>1</v>
      </c>
      <c r="Q49">
        <f t="shared" si="4"/>
        <v>0</v>
      </c>
      <c r="R49">
        <f t="shared" si="5"/>
        <v>1</v>
      </c>
      <c r="S49" s="113">
        <f t="shared" si="6"/>
        <v>1</v>
      </c>
    </row>
    <row r="50" spans="1:19">
      <c r="B50" s="19" t="s">
        <v>55</v>
      </c>
      <c r="C50" s="19">
        <v>2</v>
      </c>
      <c r="D50" s="19">
        <v>2</v>
      </c>
      <c r="E50" s="19">
        <v>10</v>
      </c>
      <c r="F50" s="19">
        <v>3</v>
      </c>
      <c r="G50" s="20">
        <v>17</v>
      </c>
      <c r="I50" s="4" t="s">
        <v>312</v>
      </c>
      <c r="N50">
        <f t="shared" si="1"/>
        <v>0</v>
      </c>
      <c r="O50">
        <f t="shared" si="2"/>
        <v>0</v>
      </c>
      <c r="P50">
        <f t="shared" si="3"/>
        <v>1</v>
      </c>
      <c r="Q50">
        <f t="shared" si="4"/>
        <v>0</v>
      </c>
      <c r="R50">
        <f t="shared" si="5"/>
        <v>1</v>
      </c>
      <c r="S50" s="113">
        <f t="shared" si="6"/>
        <v>0</v>
      </c>
    </row>
    <row r="51" spans="1:19">
      <c r="B51" s="19" t="s">
        <v>11</v>
      </c>
      <c r="C51" s="19">
        <v>2</v>
      </c>
      <c r="D51" s="19">
        <v>8.5</v>
      </c>
      <c r="E51" s="19">
        <v>3</v>
      </c>
      <c r="F51" s="19">
        <v>1</v>
      </c>
      <c r="G51" s="20">
        <v>14.5</v>
      </c>
      <c r="I51" s="4" t="s">
        <v>312</v>
      </c>
      <c r="N51">
        <f t="shared" si="1"/>
        <v>0</v>
      </c>
      <c r="O51">
        <f t="shared" si="2"/>
        <v>1</v>
      </c>
      <c r="P51">
        <f t="shared" si="3"/>
        <v>0</v>
      </c>
      <c r="Q51">
        <f t="shared" si="4"/>
        <v>0</v>
      </c>
      <c r="R51">
        <f t="shared" si="5"/>
        <v>1</v>
      </c>
      <c r="S51" s="113">
        <f t="shared" si="6"/>
        <v>0</v>
      </c>
    </row>
    <row r="52" spans="1:19">
      <c r="B52" s="19" t="s">
        <v>277</v>
      </c>
      <c r="C52" s="19">
        <v>4</v>
      </c>
      <c r="D52" s="19">
        <v>4.5</v>
      </c>
      <c r="E52" s="19">
        <v>0</v>
      </c>
      <c r="F52" s="19">
        <v>0</v>
      </c>
      <c r="G52" s="20">
        <v>8.5</v>
      </c>
      <c r="I52" s="4" t="s">
        <v>312</v>
      </c>
      <c r="N52">
        <f t="shared" si="1"/>
        <v>0</v>
      </c>
      <c r="O52">
        <f t="shared" si="2"/>
        <v>0</v>
      </c>
      <c r="P52">
        <f t="shared" si="3"/>
        <v>0</v>
      </c>
      <c r="Q52">
        <f t="shared" si="4"/>
        <v>0</v>
      </c>
      <c r="R52">
        <f t="shared" si="5"/>
        <v>0</v>
      </c>
      <c r="S52" s="113">
        <f t="shared" si="6"/>
        <v>0</v>
      </c>
    </row>
    <row r="53" spans="1:19">
      <c r="B53" s="19" t="s">
        <v>2</v>
      </c>
      <c r="C53" s="19">
        <v>0</v>
      </c>
      <c r="D53" s="19">
        <v>6</v>
      </c>
      <c r="E53" s="19">
        <v>2</v>
      </c>
      <c r="F53" s="19">
        <v>0</v>
      </c>
      <c r="G53" s="20">
        <v>8</v>
      </c>
      <c r="I53" s="4" t="s">
        <v>312</v>
      </c>
      <c r="N53">
        <f t="shared" si="1"/>
        <v>0</v>
      </c>
      <c r="O53">
        <f t="shared" si="2"/>
        <v>1</v>
      </c>
      <c r="P53">
        <f t="shared" si="3"/>
        <v>0</v>
      </c>
      <c r="Q53">
        <f t="shared" si="4"/>
        <v>0</v>
      </c>
      <c r="R53">
        <f t="shared" si="5"/>
        <v>0</v>
      </c>
      <c r="S53" s="113">
        <f t="shared" si="6"/>
        <v>0</v>
      </c>
    </row>
    <row r="54" spans="1:19">
      <c r="B54" s="19" t="s">
        <v>352</v>
      </c>
      <c r="C54" s="19">
        <v>3</v>
      </c>
      <c r="D54" s="19">
        <v>1.5</v>
      </c>
      <c r="E54" s="19">
        <v>1</v>
      </c>
      <c r="F54" s="19">
        <v>2</v>
      </c>
      <c r="G54" s="20">
        <v>7.5</v>
      </c>
      <c r="I54" s="4" t="s">
        <v>312</v>
      </c>
      <c r="N54">
        <f t="shared" si="1"/>
        <v>0</v>
      </c>
      <c r="O54">
        <f t="shared" si="2"/>
        <v>0</v>
      </c>
      <c r="P54">
        <f t="shared" si="3"/>
        <v>0</v>
      </c>
      <c r="Q54">
        <f t="shared" si="4"/>
        <v>0</v>
      </c>
      <c r="R54">
        <f t="shared" si="5"/>
        <v>0</v>
      </c>
      <c r="S54" s="113">
        <f t="shared" si="6"/>
        <v>0</v>
      </c>
    </row>
    <row r="55" spans="1:19">
      <c r="B55" s="19" t="s">
        <v>49</v>
      </c>
      <c r="C55" s="19">
        <v>2</v>
      </c>
      <c r="D55" s="19">
        <v>2.5</v>
      </c>
      <c r="E55" s="19">
        <v>2</v>
      </c>
      <c r="F55" s="19">
        <v>1</v>
      </c>
      <c r="G55" s="20">
        <v>7.5</v>
      </c>
      <c r="I55" s="4" t="s">
        <v>312</v>
      </c>
      <c r="N55">
        <f t="shared" si="1"/>
        <v>0</v>
      </c>
      <c r="O55">
        <f t="shared" si="2"/>
        <v>0</v>
      </c>
      <c r="P55">
        <f t="shared" si="3"/>
        <v>0</v>
      </c>
      <c r="Q55">
        <f t="shared" si="4"/>
        <v>0</v>
      </c>
      <c r="R55">
        <f t="shared" si="5"/>
        <v>0</v>
      </c>
      <c r="S55" s="113">
        <f t="shared" si="6"/>
        <v>0</v>
      </c>
    </row>
    <row r="56" spans="1:19">
      <c r="B56" s="19" t="s">
        <v>54</v>
      </c>
      <c r="C56" s="19">
        <v>2</v>
      </c>
      <c r="D56" s="19">
        <v>0.5</v>
      </c>
      <c r="E56" s="19">
        <v>2</v>
      </c>
      <c r="F56" s="19">
        <v>0</v>
      </c>
      <c r="G56" s="20">
        <v>4.5</v>
      </c>
      <c r="I56" s="4" t="s">
        <v>312</v>
      </c>
      <c r="N56">
        <f t="shared" si="1"/>
        <v>0</v>
      </c>
      <c r="O56">
        <f t="shared" si="2"/>
        <v>0</v>
      </c>
      <c r="P56">
        <f t="shared" si="3"/>
        <v>0</v>
      </c>
      <c r="Q56">
        <f t="shared" si="4"/>
        <v>0</v>
      </c>
      <c r="R56">
        <f t="shared" si="5"/>
        <v>0</v>
      </c>
      <c r="S56" s="113">
        <f t="shared" si="6"/>
        <v>0</v>
      </c>
    </row>
    <row r="57" spans="1:19">
      <c r="B57" s="19" t="s">
        <v>4</v>
      </c>
      <c r="C57" s="19">
        <v>4</v>
      </c>
      <c r="D57" s="19">
        <v>0</v>
      </c>
      <c r="E57" s="19">
        <v>0</v>
      </c>
      <c r="F57" s="19">
        <v>0</v>
      </c>
      <c r="G57" s="20">
        <v>4</v>
      </c>
      <c r="I57" s="4" t="s">
        <v>312</v>
      </c>
      <c r="N57">
        <f t="shared" si="1"/>
        <v>0</v>
      </c>
      <c r="O57">
        <f t="shared" si="2"/>
        <v>0</v>
      </c>
      <c r="P57">
        <f t="shared" si="3"/>
        <v>0</v>
      </c>
      <c r="Q57">
        <f t="shared" si="4"/>
        <v>0</v>
      </c>
      <c r="R57">
        <f t="shared" si="5"/>
        <v>0</v>
      </c>
      <c r="S57" s="113">
        <f t="shared" si="6"/>
        <v>0</v>
      </c>
    </row>
    <row r="58" spans="1:19">
      <c r="B58" s="19" t="s">
        <v>279</v>
      </c>
      <c r="C58" s="19">
        <v>2</v>
      </c>
      <c r="D58" s="19">
        <v>0</v>
      </c>
      <c r="E58" s="19">
        <v>2</v>
      </c>
      <c r="F58" s="19">
        <v>0</v>
      </c>
      <c r="G58" s="20">
        <v>4</v>
      </c>
      <c r="I58" s="4" t="s">
        <v>312</v>
      </c>
      <c r="N58">
        <f t="shared" si="1"/>
        <v>0</v>
      </c>
      <c r="O58">
        <f t="shared" si="2"/>
        <v>0</v>
      </c>
      <c r="P58">
        <f t="shared" si="3"/>
        <v>0</v>
      </c>
      <c r="Q58">
        <f t="shared" si="4"/>
        <v>0</v>
      </c>
      <c r="R58">
        <f t="shared" si="5"/>
        <v>0</v>
      </c>
      <c r="S58" s="113">
        <f t="shared" si="6"/>
        <v>0</v>
      </c>
    </row>
    <row r="59" spans="1:19">
      <c r="B59" s="19" t="s">
        <v>265</v>
      </c>
      <c r="C59" s="19">
        <v>0.5</v>
      </c>
      <c r="D59" s="19">
        <v>1</v>
      </c>
      <c r="E59" s="19">
        <v>2</v>
      </c>
      <c r="F59" s="19">
        <v>0</v>
      </c>
      <c r="G59" s="20">
        <v>3.5</v>
      </c>
      <c r="I59" s="4" t="s">
        <v>312</v>
      </c>
      <c r="N59">
        <f t="shared" si="1"/>
        <v>0</v>
      </c>
      <c r="O59">
        <f t="shared" si="2"/>
        <v>0</v>
      </c>
      <c r="P59">
        <f t="shared" si="3"/>
        <v>0</v>
      </c>
      <c r="Q59">
        <f t="shared" si="4"/>
        <v>0</v>
      </c>
      <c r="R59">
        <f t="shared" si="5"/>
        <v>0</v>
      </c>
      <c r="S59" s="113">
        <f t="shared" si="6"/>
        <v>0</v>
      </c>
    </row>
    <row r="60" spans="1:19">
      <c r="B60" s="19" t="s">
        <v>220</v>
      </c>
      <c r="C60" s="19">
        <v>0</v>
      </c>
      <c r="D60" s="19">
        <v>0</v>
      </c>
      <c r="E60" s="19">
        <v>0</v>
      </c>
      <c r="F60" s="19">
        <v>1</v>
      </c>
      <c r="G60" s="20">
        <v>1</v>
      </c>
      <c r="I60" s="4" t="s">
        <v>312</v>
      </c>
      <c r="N60">
        <f t="shared" si="1"/>
        <v>0</v>
      </c>
      <c r="O60">
        <f t="shared" si="2"/>
        <v>0</v>
      </c>
      <c r="P60">
        <f t="shared" si="3"/>
        <v>0</v>
      </c>
      <c r="Q60">
        <f t="shared" si="4"/>
        <v>0</v>
      </c>
      <c r="R60">
        <f t="shared" si="5"/>
        <v>0</v>
      </c>
      <c r="S60" s="113">
        <f t="shared" si="6"/>
        <v>0</v>
      </c>
    </row>
    <row r="61" spans="1:19">
      <c r="A61" s="4" t="s">
        <v>357</v>
      </c>
      <c r="C61" s="21">
        <v>10</v>
      </c>
      <c r="D61" s="21">
        <v>6.5</v>
      </c>
      <c r="E61" s="21">
        <v>10</v>
      </c>
      <c r="F61" s="21">
        <v>10</v>
      </c>
      <c r="G61" s="20">
        <v>36.5</v>
      </c>
      <c r="I61" s="4" t="s">
        <v>306</v>
      </c>
      <c r="N61">
        <f t="shared" si="1"/>
        <v>1</v>
      </c>
      <c r="O61">
        <f t="shared" si="2"/>
        <v>1</v>
      </c>
      <c r="P61">
        <f t="shared" si="3"/>
        <v>1</v>
      </c>
      <c r="Q61">
        <f t="shared" si="4"/>
        <v>1</v>
      </c>
      <c r="R61">
        <f t="shared" si="5"/>
        <v>1</v>
      </c>
      <c r="S61" s="113">
        <f t="shared" si="6"/>
        <v>1</v>
      </c>
    </row>
    <row r="62" spans="1:19">
      <c r="C62" s="21">
        <v>10</v>
      </c>
      <c r="D62" s="21">
        <v>6.5</v>
      </c>
      <c r="E62" s="21">
        <v>10</v>
      </c>
      <c r="F62" s="21">
        <v>4.5</v>
      </c>
      <c r="G62" s="20">
        <v>31</v>
      </c>
      <c r="I62" s="4" t="s">
        <v>306</v>
      </c>
      <c r="N62">
        <f t="shared" si="1"/>
        <v>1</v>
      </c>
      <c r="O62">
        <f t="shared" si="2"/>
        <v>1</v>
      </c>
      <c r="P62">
        <f t="shared" si="3"/>
        <v>1</v>
      </c>
      <c r="Q62">
        <f t="shared" si="4"/>
        <v>0</v>
      </c>
      <c r="R62">
        <f t="shared" si="5"/>
        <v>1</v>
      </c>
      <c r="S62" s="113">
        <f t="shared" si="6"/>
        <v>1</v>
      </c>
    </row>
    <row r="63" spans="1:19">
      <c r="C63" s="21">
        <v>10</v>
      </c>
      <c r="D63" s="21">
        <v>8</v>
      </c>
      <c r="E63" s="21">
        <v>10</v>
      </c>
      <c r="F63" s="21">
        <v>2</v>
      </c>
      <c r="G63" s="20">
        <v>30</v>
      </c>
      <c r="I63" s="4" t="s">
        <v>306</v>
      </c>
      <c r="N63">
        <f t="shared" si="1"/>
        <v>1</v>
      </c>
      <c r="O63">
        <f t="shared" si="2"/>
        <v>1</v>
      </c>
      <c r="P63">
        <f t="shared" si="3"/>
        <v>1</v>
      </c>
      <c r="Q63">
        <f t="shared" si="4"/>
        <v>0</v>
      </c>
      <c r="R63">
        <f t="shared" si="5"/>
        <v>1</v>
      </c>
      <c r="S63" s="113">
        <f t="shared" si="6"/>
        <v>1</v>
      </c>
    </row>
    <row r="64" spans="1:19">
      <c r="C64" s="21">
        <v>10</v>
      </c>
      <c r="D64" s="21">
        <v>4.5</v>
      </c>
      <c r="E64" s="21">
        <v>10</v>
      </c>
      <c r="F64" s="21">
        <v>5</v>
      </c>
      <c r="G64" s="20">
        <v>29.5</v>
      </c>
      <c r="I64" s="4" t="s">
        <v>306</v>
      </c>
      <c r="N64">
        <f t="shared" ref="N64:N124" si="9">IF(C64&gt;=5,1,0)</f>
        <v>1</v>
      </c>
      <c r="O64">
        <f t="shared" ref="O64:O124" si="10">IF(D64&gt;=5,1,0)</f>
        <v>0</v>
      </c>
      <c r="P64">
        <f t="shared" ref="P64:P124" si="11">IF(E64&gt;=5,1,0)</f>
        <v>1</v>
      </c>
      <c r="Q64">
        <f t="shared" ref="Q64:Q124" si="12">IF(F64&gt;=5,1,0)</f>
        <v>1</v>
      </c>
      <c r="R64">
        <f t="shared" ref="R64:R124" si="13">IF(G64&gt;=14,1,0)</f>
        <v>1</v>
      </c>
      <c r="S64" s="113">
        <f t="shared" ref="S64:S124" si="14">IF((N64+O64+P64+Q64+R64)&gt;=3,1,0)</f>
        <v>1</v>
      </c>
    </row>
    <row r="65" spans="1:19">
      <c r="C65" s="21">
        <v>10</v>
      </c>
      <c r="D65" s="21">
        <v>8</v>
      </c>
      <c r="E65" s="21">
        <v>8</v>
      </c>
      <c r="F65" s="21">
        <v>1</v>
      </c>
      <c r="G65" s="20">
        <v>27</v>
      </c>
      <c r="I65" s="4" t="s">
        <v>306</v>
      </c>
      <c r="N65">
        <f t="shared" si="9"/>
        <v>1</v>
      </c>
      <c r="O65">
        <f t="shared" si="10"/>
        <v>1</v>
      </c>
      <c r="P65">
        <f t="shared" si="11"/>
        <v>1</v>
      </c>
      <c r="Q65">
        <f t="shared" si="12"/>
        <v>0</v>
      </c>
      <c r="R65">
        <f t="shared" si="13"/>
        <v>1</v>
      </c>
      <c r="S65" s="113">
        <f t="shared" si="14"/>
        <v>1</v>
      </c>
    </row>
    <row r="66" spans="1:19">
      <c r="C66" s="21">
        <v>10</v>
      </c>
      <c r="D66" s="21">
        <v>7.5</v>
      </c>
      <c r="E66" s="21">
        <v>4</v>
      </c>
      <c r="F66" s="21">
        <v>5</v>
      </c>
      <c r="G66" s="20">
        <v>26.5</v>
      </c>
      <c r="I66" s="4" t="s">
        <v>306</v>
      </c>
      <c r="N66">
        <f t="shared" si="9"/>
        <v>1</v>
      </c>
      <c r="O66">
        <f t="shared" si="10"/>
        <v>1</v>
      </c>
      <c r="P66">
        <f t="shared" si="11"/>
        <v>0</v>
      </c>
      <c r="Q66">
        <f t="shared" si="12"/>
        <v>1</v>
      </c>
      <c r="R66">
        <f t="shared" si="13"/>
        <v>1</v>
      </c>
      <c r="S66" s="113">
        <f t="shared" si="14"/>
        <v>1</v>
      </c>
    </row>
    <row r="67" spans="1:19">
      <c r="C67" s="21">
        <v>10</v>
      </c>
      <c r="D67" s="21">
        <v>3.5</v>
      </c>
      <c r="E67" s="21">
        <v>10</v>
      </c>
      <c r="F67" s="21">
        <v>0</v>
      </c>
      <c r="G67" s="20">
        <v>23.5</v>
      </c>
      <c r="I67" s="4" t="s">
        <v>306</v>
      </c>
      <c r="N67">
        <f t="shared" si="9"/>
        <v>1</v>
      </c>
      <c r="O67">
        <f t="shared" si="10"/>
        <v>0</v>
      </c>
      <c r="P67">
        <f t="shared" si="11"/>
        <v>1</v>
      </c>
      <c r="Q67">
        <f t="shared" si="12"/>
        <v>0</v>
      </c>
      <c r="R67">
        <f t="shared" si="13"/>
        <v>1</v>
      </c>
      <c r="S67" s="113">
        <f t="shared" si="14"/>
        <v>1</v>
      </c>
    </row>
    <row r="68" spans="1:19">
      <c r="C68" s="21">
        <v>0</v>
      </c>
      <c r="D68" s="21">
        <v>9</v>
      </c>
      <c r="E68" s="21">
        <v>10</v>
      </c>
      <c r="F68" s="21">
        <v>2</v>
      </c>
      <c r="G68" s="20">
        <v>21</v>
      </c>
      <c r="I68" s="4" t="s">
        <v>306</v>
      </c>
      <c r="N68">
        <f t="shared" si="9"/>
        <v>0</v>
      </c>
      <c r="O68">
        <f t="shared" si="10"/>
        <v>1</v>
      </c>
      <c r="P68">
        <f t="shared" si="11"/>
        <v>1</v>
      </c>
      <c r="Q68">
        <f t="shared" si="12"/>
        <v>0</v>
      </c>
      <c r="R68">
        <f t="shared" si="13"/>
        <v>1</v>
      </c>
      <c r="S68" s="113">
        <f t="shared" si="14"/>
        <v>1</v>
      </c>
    </row>
    <row r="69" spans="1:19">
      <c r="C69" s="21">
        <v>10</v>
      </c>
      <c r="D69" s="21">
        <v>1</v>
      </c>
      <c r="E69" s="21">
        <v>4</v>
      </c>
      <c r="F69" s="21">
        <v>0</v>
      </c>
      <c r="G69" s="20">
        <v>15</v>
      </c>
      <c r="I69" s="4" t="s">
        <v>312</v>
      </c>
      <c r="N69">
        <f t="shared" si="9"/>
        <v>1</v>
      </c>
      <c r="O69">
        <f t="shared" si="10"/>
        <v>0</v>
      </c>
      <c r="P69">
        <f t="shared" si="11"/>
        <v>0</v>
      </c>
      <c r="Q69">
        <f t="shared" si="12"/>
        <v>0</v>
      </c>
      <c r="R69">
        <f t="shared" si="13"/>
        <v>1</v>
      </c>
      <c r="S69" s="113">
        <f t="shared" si="14"/>
        <v>0</v>
      </c>
    </row>
    <row r="70" spans="1:19">
      <c r="C70" s="21">
        <v>9</v>
      </c>
      <c r="D70" s="21">
        <v>1</v>
      </c>
      <c r="E70" s="21">
        <v>3.5</v>
      </c>
      <c r="F70" s="21">
        <v>1</v>
      </c>
      <c r="G70" s="20">
        <v>14.5</v>
      </c>
      <c r="I70" s="4" t="s">
        <v>312</v>
      </c>
      <c r="N70">
        <f t="shared" si="9"/>
        <v>1</v>
      </c>
      <c r="O70">
        <f t="shared" si="10"/>
        <v>0</v>
      </c>
      <c r="P70">
        <f t="shared" si="11"/>
        <v>0</v>
      </c>
      <c r="Q70">
        <f t="shared" si="12"/>
        <v>0</v>
      </c>
      <c r="R70">
        <f t="shared" si="13"/>
        <v>1</v>
      </c>
      <c r="S70" s="113">
        <f t="shared" si="14"/>
        <v>0</v>
      </c>
    </row>
    <row r="71" spans="1:19">
      <c r="C71" s="21">
        <v>0</v>
      </c>
      <c r="D71" s="21">
        <v>2</v>
      </c>
      <c r="E71" s="21">
        <v>8</v>
      </c>
      <c r="F71" s="21">
        <v>0</v>
      </c>
      <c r="G71" s="20">
        <v>10</v>
      </c>
      <c r="I71" s="4" t="s">
        <v>312</v>
      </c>
      <c r="N71">
        <f t="shared" si="9"/>
        <v>0</v>
      </c>
      <c r="O71">
        <f t="shared" si="10"/>
        <v>0</v>
      </c>
      <c r="P71">
        <f t="shared" si="11"/>
        <v>1</v>
      </c>
      <c r="Q71">
        <f t="shared" si="12"/>
        <v>0</v>
      </c>
      <c r="R71">
        <f t="shared" si="13"/>
        <v>0</v>
      </c>
      <c r="S71" s="113">
        <f t="shared" si="14"/>
        <v>0</v>
      </c>
    </row>
    <row r="72" spans="1:19">
      <c r="C72" s="21">
        <v>1</v>
      </c>
      <c r="D72" s="21">
        <v>3</v>
      </c>
      <c r="E72" s="4">
        <v>0</v>
      </c>
      <c r="F72" s="4">
        <v>0</v>
      </c>
      <c r="G72" s="4">
        <v>4</v>
      </c>
      <c r="I72" s="4" t="s">
        <v>312</v>
      </c>
      <c r="N72">
        <f t="shared" si="9"/>
        <v>0</v>
      </c>
      <c r="O72">
        <f t="shared" si="10"/>
        <v>0</v>
      </c>
      <c r="P72">
        <f t="shared" si="11"/>
        <v>0</v>
      </c>
      <c r="Q72">
        <f t="shared" si="12"/>
        <v>0</v>
      </c>
      <c r="R72">
        <f t="shared" si="13"/>
        <v>0</v>
      </c>
      <c r="S72" s="113">
        <f t="shared" si="14"/>
        <v>0</v>
      </c>
    </row>
    <row r="73" spans="1:19">
      <c r="C73" s="4">
        <v>2</v>
      </c>
      <c r="D73" s="21">
        <v>2</v>
      </c>
      <c r="E73" s="4">
        <v>0</v>
      </c>
      <c r="F73" s="4">
        <v>0</v>
      </c>
      <c r="G73" s="4">
        <v>4</v>
      </c>
      <c r="I73" s="4" t="s">
        <v>312</v>
      </c>
      <c r="N73">
        <f t="shared" si="9"/>
        <v>0</v>
      </c>
      <c r="O73">
        <f t="shared" si="10"/>
        <v>0</v>
      </c>
      <c r="P73">
        <f t="shared" si="11"/>
        <v>0</v>
      </c>
      <c r="Q73">
        <f t="shared" si="12"/>
        <v>0</v>
      </c>
      <c r="R73">
        <f t="shared" si="13"/>
        <v>0</v>
      </c>
      <c r="S73" s="113">
        <f t="shared" si="14"/>
        <v>0</v>
      </c>
    </row>
    <row r="74" spans="1:19">
      <c r="C74" s="4">
        <v>0</v>
      </c>
      <c r="D74" s="21">
        <v>1</v>
      </c>
      <c r="E74" s="4">
        <v>0.5</v>
      </c>
      <c r="F74" s="4">
        <v>0</v>
      </c>
      <c r="G74" s="4">
        <v>1.5</v>
      </c>
      <c r="I74" s="4" t="s">
        <v>312</v>
      </c>
      <c r="N74">
        <f t="shared" si="9"/>
        <v>0</v>
      </c>
      <c r="O74">
        <f t="shared" si="10"/>
        <v>0</v>
      </c>
      <c r="P74">
        <f t="shared" si="11"/>
        <v>0</v>
      </c>
      <c r="Q74">
        <f t="shared" si="12"/>
        <v>0</v>
      </c>
      <c r="R74">
        <f t="shared" si="13"/>
        <v>0</v>
      </c>
      <c r="S74" s="113">
        <f t="shared" si="14"/>
        <v>0</v>
      </c>
    </row>
    <row r="75" spans="1:19" ht="15.75" thickBot="1">
      <c r="C75" s="4">
        <v>0</v>
      </c>
      <c r="D75" s="21">
        <v>0</v>
      </c>
      <c r="E75" s="4">
        <v>0</v>
      </c>
      <c r="F75" s="4">
        <v>0</v>
      </c>
      <c r="G75" s="4">
        <v>0</v>
      </c>
      <c r="I75" s="4" t="s">
        <v>312</v>
      </c>
      <c r="N75">
        <f t="shared" si="9"/>
        <v>0</v>
      </c>
      <c r="O75">
        <f t="shared" si="10"/>
        <v>0</v>
      </c>
      <c r="P75">
        <f t="shared" si="11"/>
        <v>0</v>
      </c>
      <c r="Q75">
        <f t="shared" si="12"/>
        <v>0</v>
      </c>
      <c r="R75">
        <f t="shared" si="13"/>
        <v>0</v>
      </c>
      <c r="S75" s="113">
        <f t="shared" si="14"/>
        <v>0</v>
      </c>
    </row>
    <row r="76" spans="1:19" ht="30.75" thickBot="1">
      <c r="A76" s="4" t="s">
        <v>604</v>
      </c>
      <c r="B76" s="2" t="s">
        <v>605</v>
      </c>
      <c r="C76" s="22">
        <v>10</v>
      </c>
      <c r="D76" s="22">
        <v>10</v>
      </c>
      <c r="E76" s="22">
        <v>10</v>
      </c>
      <c r="F76" s="22">
        <v>2</v>
      </c>
      <c r="G76" s="23">
        <v>32</v>
      </c>
      <c r="H76" s="22"/>
      <c r="I76" s="22" t="s">
        <v>306</v>
      </c>
      <c r="N76">
        <f t="shared" si="9"/>
        <v>1</v>
      </c>
      <c r="O76">
        <f t="shared" si="10"/>
        <v>1</v>
      </c>
      <c r="P76">
        <f t="shared" si="11"/>
        <v>1</v>
      </c>
      <c r="Q76">
        <f t="shared" si="12"/>
        <v>0</v>
      </c>
      <c r="R76">
        <f t="shared" si="13"/>
        <v>1</v>
      </c>
      <c r="S76" s="113">
        <f t="shared" si="14"/>
        <v>1</v>
      </c>
    </row>
    <row r="77" spans="1:19" ht="30.75" thickBot="1">
      <c r="B77" s="24" t="s">
        <v>606</v>
      </c>
      <c r="C77" s="25">
        <v>9</v>
      </c>
      <c r="D77" s="25">
        <v>9</v>
      </c>
      <c r="E77" s="25">
        <v>10</v>
      </c>
      <c r="F77" s="25">
        <v>2</v>
      </c>
      <c r="G77" s="26">
        <v>30</v>
      </c>
      <c r="H77" s="25"/>
      <c r="I77" s="25" t="s">
        <v>306</v>
      </c>
      <c r="N77">
        <f t="shared" si="9"/>
        <v>1</v>
      </c>
      <c r="O77">
        <f t="shared" si="10"/>
        <v>1</v>
      </c>
      <c r="P77">
        <f t="shared" si="11"/>
        <v>1</v>
      </c>
      <c r="Q77">
        <f t="shared" si="12"/>
        <v>0</v>
      </c>
      <c r="R77">
        <f t="shared" si="13"/>
        <v>1</v>
      </c>
      <c r="S77" s="113">
        <f t="shared" si="14"/>
        <v>1</v>
      </c>
    </row>
    <row r="78" spans="1:19" ht="45.75" thickBot="1">
      <c r="B78" s="2" t="s">
        <v>607</v>
      </c>
      <c r="C78" s="22">
        <v>10</v>
      </c>
      <c r="D78" s="22">
        <v>5</v>
      </c>
      <c r="E78" s="22">
        <v>10</v>
      </c>
      <c r="F78" s="22">
        <v>4</v>
      </c>
      <c r="G78" s="23">
        <v>29</v>
      </c>
      <c r="H78" s="22"/>
      <c r="I78" s="22" t="s">
        <v>306</v>
      </c>
      <c r="N78">
        <f t="shared" si="9"/>
        <v>1</v>
      </c>
      <c r="O78">
        <f t="shared" si="10"/>
        <v>1</v>
      </c>
      <c r="P78">
        <f t="shared" si="11"/>
        <v>1</v>
      </c>
      <c r="Q78">
        <f t="shared" si="12"/>
        <v>0</v>
      </c>
      <c r="R78">
        <f t="shared" si="13"/>
        <v>1</v>
      </c>
      <c r="S78" s="113">
        <f t="shared" si="14"/>
        <v>1</v>
      </c>
    </row>
    <row r="79" spans="1:19" ht="30.75" thickBot="1">
      <c r="B79" s="24" t="s">
        <v>608</v>
      </c>
      <c r="C79" s="25">
        <v>9</v>
      </c>
      <c r="D79" s="25">
        <v>8</v>
      </c>
      <c r="E79" s="25">
        <v>10</v>
      </c>
      <c r="F79" s="25">
        <v>0</v>
      </c>
      <c r="G79" s="26">
        <v>27</v>
      </c>
      <c r="H79" s="25"/>
      <c r="I79" s="25" t="s">
        <v>306</v>
      </c>
      <c r="N79">
        <f t="shared" si="9"/>
        <v>1</v>
      </c>
      <c r="O79">
        <f t="shared" si="10"/>
        <v>1</v>
      </c>
      <c r="P79">
        <f t="shared" si="11"/>
        <v>1</v>
      </c>
      <c r="Q79">
        <f t="shared" si="12"/>
        <v>0</v>
      </c>
      <c r="R79">
        <f t="shared" si="13"/>
        <v>1</v>
      </c>
      <c r="S79" s="113">
        <f t="shared" si="14"/>
        <v>1</v>
      </c>
    </row>
    <row r="80" spans="1:19" ht="30.75" thickBot="1">
      <c r="B80" s="2" t="s">
        <v>609</v>
      </c>
      <c r="C80" s="22">
        <v>9</v>
      </c>
      <c r="D80" s="22">
        <v>2</v>
      </c>
      <c r="E80" s="22">
        <v>4</v>
      </c>
      <c r="F80" s="22">
        <v>0</v>
      </c>
      <c r="G80" s="23">
        <v>15</v>
      </c>
      <c r="H80" s="22"/>
      <c r="I80" s="2" t="s">
        <v>312</v>
      </c>
      <c r="N80">
        <f t="shared" si="9"/>
        <v>1</v>
      </c>
      <c r="O80">
        <f t="shared" si="10"/>
        <v>0</v>
      </c>
      <c r="P80">
        <f t="shared" si="11"/>
        <v>0</v>
      </c>
      <c r="Q80">
        <f t="shared" si="12"/>
        <v>0</v>
      </c>
      <c r="R80">
        <f t="shared" si="13"/>
        <v>1</v>
      </c>
      <c r="S80" s="113">
        <f t="shared" si="14"/>
        <v>0</v>
      </c>
    </row>
    <row r="81" spans="1:19" ht="30.75" thickBot="1">
      <c r="B81" s="24" t="s">
        <v>610</v>
      </c>
      <c r="C81" s="25">
        <v>9</v>
      </c>
      <c r="D81" s="25">
        <v>0</v>
      </c>
      <c r="E81" s="25">
        <v>3</v>
      </c>
      <c r="F81" s="25">
        <v>0</v>
      </c>
      <c r="G81" s="26">
        <v>12</v>
      </c>
      <c r="H81" s="25"/>
      <c r="I81" s="24" t="s">
        <v>312</v>
      </c>
      <c r="N81">
        <f t="shared" si="9"/>
        <v>1</v>
      </c>
      <c r="O81">
        <f t="shared" si="10"/>
        <v>0</v>
      </c>
      <c r="P81">
        <f t="shared" si="11"/>
        <v>0</v>
      </c>
      <c r="Q81">
        <f t="shared" si="12"/>
        <v>0</v>
      </c>
      <c r="R81">
        <f t="shared" si="13"/>
        <v>0</v>
      </c>
      <c r="S81" s="113">
        <f t="shared" si="14"/>
        <v>0</v>
      </c>
    </row>
    <row r="82" spans="1:19" ht="30.75" thickBot="1">
      <c r="B82" s="2" t="s">
        <v>611</v>
      </c>
      <c r="C82" s="22">
        <v>2</v>
      </c>
      <c r="D82" s="22">
        <v>4</v>
      </c>
      <c r="E82" s="22">
        <v>1</v>
      </c>
      <c r="F82" s="22">
        <v>2</v>
      </c>
      <c r="G82" s="23">
        <v>9</v>
      </c>
      <c r="H82" s="22"/>
      <c r="I82" s="2" t="s">
        <v>312</v>
      </c>
      <c r="N82">
        <f t="shared" si="9"/>
        <v>0</v>
      </c>
      <c r="O82">
        <f t="shared" si="10"/>
        <v>0</v>
      </c>
      <c r="P82">
        <f t="shared" si="11"/>
        <v>0</v>
      </c>
      <c r="Q82">
        <f t="shared" si="12"/>
        <v>0</v>
      </c>
      <c r="R82">
        <f t="shared" si="13"/>
        <v>0</v>
      </c>
      <c r="S82" s="113">
        <f t="shared" si="14"/>
        <v>0</v>
      </c>
    </row>
    <row r="83" spans="1:19" ht="30.75" thickBot="1">
      <c r="B83" s="24" t="s">
        <v>612</v>
      </c>
      <c r="C83" s="25">
        <v>0</v>
      </c>
      <c r="D83" s="25">
        <v>0</v>
      </c>
      <c r="E83" s="25">
        <v>9</v>
      </c>
      <c r="F83" s="25">
        <v>0</v>
      </c>
      <c r="G83" s="26">
        <v>9</v>
      </c>
      <c r="H83" s="25"/>
      <c r="I83" s="24" t="s">
        <v>312</v>
      </c>
      <c r="N83">
        <f t="shared" si="9"/>
        <v>0</v>
      </c>
      <c r="O83">
        <f t="shared" si="10"/>
        <v>0</v>
      </c>
      <c r="P83">
        <f t="shared" si="11"/>
        <v>1</v>
      </c>
      <c r="Q83">
        <f t="shared" si="12"/>
        <v>0</v>
      </c>
      <c r="R83">
        <f t="shared" si="13"/>
        <v>0</v>
      </c>
      <c r="S83" s="113">
        <f t="shared" si="14"/>
        <v>0</v>
      </c>
    </row>
    <row r="84" spans="1:19" ht="30.75" thickBot="1">
      <c r="B84" s="2" t="s">
        <v>613</v>
      </c>
      <c r="C84" s="22">
        <v>2</v>
      </c>
      <c r="D84" s="22">
        <v>1</v>
      </c>
      <c r="E84" s="22">
        <v>2</v>
      </c>
      <c r="F84" s="22">
        <v>0</v>
      </c>
      <c r="G84" s="23">
        <v>5</v>
      </c>
      <c r="H84" s="22"/>
      <c r="I84" s="2" t="s">
        <v>312</v>
      </c>
      <c r="N84">
        <f t="shared" si="9"/>
        <v>0</v>
      </c>
      <c r="O84">
        <f t="shared" si="10"/>
        <v>0</v>
      </c>
      <c r="P84">
        <f t="shared" si="11"/>
        <v>0</v>
      </c>
      <c r="Q84">
        <f t="shared" si="12"/>
        <v>0</v>
      </c>
      <c r="R84">
        <f t="shared" si="13"/>
        <v>0</v>
      </c>
      <c r="S84" s="113">
        <f t="shared" si="14"/>
        <v>0</v>
      </c>
    </row>
    <row r="85" spans="1:19" ht="30.75" thickBot="1">
      <c r="B85" s="24" t="s">
        <v>614</v>
      </c>
      <c r="C85" s="25">
        <v>0</v>
      </c>
      <c r="D85" s="25">
        <v>2</v>
      </c>
      <c r="E85" s="25">
        <v>2</v>
      </c>
      <c r="F85" s="25">
        <v>0</v>
      </c>
      <c r="G85" s="26">
        <v>4</v>
      </c>
      <c r="H85" s="25"/>
      <c r="I85" s="24" t="s">
        <v>312</v>
      </c>
      <c r="N85">
        <f t="shared" si="9"/>
        <v>0</v>
      </c>
      <c r="O85">
        <f t="shared" si="10"/>
        <v>0</v>
      </c>
      <c r="P85">
        <f t="shared" si="11"/>
        <v>0</v>
      </c>
      <c r="Q85">
        <f t="shared" si="12"/>
        <v>0</v>
      </c>
      <c r="R85">
        <f t="shared" si="13"/>
        <v>0</v>
      </c>
      <c r="S85" s="113">
        <f t="shared" si="14"/>
        <v>0</v>
      </c>
    </row>
    <row r="86" spans="1:19" ht="30.75" thickBot="1">
      <c r="B86" s="2" t="s">
        <v>615</v>
      </c>
      <c r="C86" s="22">
        <v>0</v>
      </c>
      <c r="D86" s="22">
        <v>3</v>
      </c>
      <c r="E86" s="22">
        <v>0</v>
      </c>
      <c r="F86" s="22">
        <v>0</v>
      </c>
      <c r="G86" s="23">
        <v>3</v>
      </c>
      <c r="H86" s="22"/>
      <c r="I86" s="2" t="s">
        <v>312</v>
      </c>
      <c r="N86">
        <f t="shared" si="9"/>
        <v>0</v>
      </c>
      <c r="O86">
        <f t="shared" si="10"/>
        <v>0</v>
      </c>
      <c r="P86">
        <f t="shared" si="11"/>
        <v>0</v>
      </c>
      <c r="Q86">
        <f t="shared" si="12"/>
        <v>0</v>
      </c>
      <c r="R86">
        <f t="shared" si="13"/>
        <v>0</v>
      </c>
      <c r="S86" s="113">
        <f t="shared" si="14"/>
        <v>0</v>
      </c>
    </row>
    <row r="87" spans="1:19" ht="30.75" thickBot="1">
      <c r="B87" s="24" t="s">
        <v>616</v>
      </c>
      <c r="C87" s="25">
        <v>0</v>
      </c>
      <c r="D87" s="25">
        <v>2</v>
      </c>
      <c r="E87" s="25">
        <v>0</v>
      </c>
      <c r="F87" s="25">
        <v>0</v>
      </c>
      <c r="G87" s="26">
        <v>2</v>
      </c>
      <c r="H87" s="25"/>
      <c r="I87" s="24" t="s">
        <v>312</v>
      </c>
      <c r="N87">
        <f t="shared" si="9"/>
        <v>0</v>
      </c>
      <c r="O87">
        <f t="shared" si="10"/>
        <v>0</v>
      </c>
      <c r="P87">
        <f t="shared" si="11"/>
        <v>0</v>
      </c>
      <c r="Q87">
        <f t="shared" si="12"/>
        <v>0</v>
      </c>
      <c r="R87">
        <f t="shared" si="13"/>
        <v>0</v>
      </c>
      <c r="S87" s="113">
        <f t="shared" si="14"/>
        <v>0</v>
      </c>
    </row>
    <row r="88" spans="1:19" ht="30.75" thickBot="1">
      <c r="B88" s="2" t="s">
        <v>617</v>
      </c>
      <c r="C88" s="22">
        <v>0</v>
      </c>
      <c r="D88" s="22">
        <v>2</v>
      </c>
      <c r="E88" s="22">
        <v>0</v>
      </c>
      <c r="F88" s="22">
        <v>0</v>
      </c>
      <c r="G88" s="23">
        <v>2</v>
      </c>
      <c r="H88" s="22"/>
      <c r="I88" s="2" t="s">
        <v>312</v>
      </c>
      <c r="N88">
        <f t="shared" si="9"/>
        <v>0</v>
      </c>
      <c r="O88">
        <f t="shared" si="10"/>
        <v>0</v>
      </c>
      <c r="P88">
        <f t="shared" si="11"/>
        <v>0</v>
      </c>
      <c r="Q88">
        <f t="shared" si="12"/>
        <v>0</v>
      </c>
      <c r="R88">
        <f t="shared" si="13"/>
        <v>0</v>
      </c>
      <c r="S88" s="113">
        <f t="shared" si="14"/>
        <v>0</v>
      </c>
    </row>
    <row r="89" spans="1:19" ht="30.75" thickBot="1">
      <c r="B89" s="24" t="s">
        <v>618</v>
      </c>
      <c r="C89" s="25">
        <v>0</v>
      </c>
      <c r="D89" s="25">
        <v>0</v>
      </c>
      <c r="E89" s="25">
        <v>1</v>
      </c>
      <c r="F89" s="25">
        <v>0</v>
      </c>
      <c r="G89" s="26">
        <v>1</v>
      </c>
      <c r="H89" s="25"/>
      <c r="I89" s="24" t="s">
        <v>312</v>
      </c>
      <c r="N89">
        <f t="shared" si="9"/>
        <v>0</v>
      </c>
      <c r="O89">
        <f t="shared" si="10"/>
        <v>0</v>
      </c>
      <c r="P89">
        <f t="shared" si="11"/>
        <v>0</v>
      </c>
      <c r="Q89">
        <f t="shared" si="12"/>
        <v>0</v>
      </c>
      <c r="R89">
        <f t="shared" si="13"/>
        <v>0</v>
      </c>
      <c r="S89" s="113">
        <f t="shared" si="14"/>
        <v>0</v>
      </c>
    </row>
    <row r="90" spans="1:19" ht="30.75" thickBot="1">
      <c r="B90" s="2" t="s">
        <v>619</v>
      </c>
      <c r="C90" s="22">
        <v>0</v>
      </c>
      <c r="D90" s="22">
        <v>1</v>
      </c>
      <c r="E90" s="22">
        <v>0</v>
      </c>
      <c r="F90" s="22">
        <v>0</v>
      </c>
      <c r="G90" s="23">
        <v>1</v>
      </c>
      <c r="H90" s="22"/>
      <c r="I90" s="2" t="s">
        <v>312</v>
      </c>
      <c r="N90">
        <f t="shared" si="9"/>
        <v>0</v>
      </c>
      <c r="O90">
        <f t="shared" si="10"/>
        <v>0</v>
      </c>
      <c r="P90">
        <f t="shared" si="11"/>
        <v>0</v>
      </c>
      <c r="Q90">
        <f t="shared" si="12"/>
        <v>0</v>
      </c>
      <c r="R90">
        <f t="shared" si="13"/>
        <v>0</v>
      </c>
      <c r="S90" s="113">
        <f t="shared" si="14"/>
        <v>0</v>
      </c>
    </row>
    <row r="91" spans="1:19" ht="30.75" thickBot="1">
      <c r="B91" s="24" t="s">
        <v>620</v>
      </c>
      <c r="C91" s="25">
        <v>0</v>
      </c>
      <c r="D91" s="25">
        <v>0</v>
      </c>
      <c r="E91" s="25">
        <v>0</v>
      </c>
      <c r="F91" s="25">
        <v>0</v>
      </c>
      <c r="G91" s="26">
        <v>0</v>
      </c>
      <c r="H91" s="25"/>
      <c r="I91" s="24" t="s">
        <v>312</v>
      </c>
      <c r="N91">
        <f t="shared" si="9"/>
        <v>0</v>
      </c>
      <c r="O91">
        <f t="shared" si="10"/>
        <v>0</v>
      </c>
      <c r="P91">
        <f t="shared" si="11"/>
        <v>0</v>
      </c>
      <c r="Q91">
        <f t="shared" si="12"/>
        <v>0</v>
      </c>
      <c r="R91">
        <f t="shared" si="13"/>
        <v>0</v>
      </c>
      <c r="S91" s="113">
        <f t="shared" si="14"/>
        <v>0</v>
      </c>
    </row>
    <row r="92" spans="1:19" ht="30.75" thickBot="1">
      <c r="B92" s="2" t="s">
        <v>621</v>
      </c>
      <c r="C92" s="22">
        <v>0</v>
      </c>
      <c r="D92" s="22">
        <v>0</v>
      </c>
      <c r="E92" s="22">
        <v>0</v>
      </c>
      <c r="F92" s="22">
        <v>0</v>
      </c>
      <c r="G92" s="23">
        <v>0</v>
      </c>
      <c r="H92" s="22"/>
      <c r="I92" s="2" t="s">
        <v>312</v>
      </c>
      <c r="N92">
        <f t="shared" si="9"/>
        <v>0</v>
      </c>
      <c r="O92">
        <f t="shared" si="10"/>
        <v>0</v>
      </c>
      <c r="P92">
        <f t="shared" si="11"/>
        <v>0</v>
      </c>
      <c r="Q92">
        <f t="shared" si="12"/>
        <v>0</v>
      </c>
      <c r="R92">
        <f t="shared" si="13"/>
        <v>0</v>
      </c>
      <c r="S92" s="113">
        <f t="shared" si="14"/>
        <v>0</v>
      </c>
    </row>
    <row r="93" spans="1:19">
      <c r="A93" s="4" t="s">
        <v>633</v>
      </c>
      <c r="C93" s="4">
        <v>10</v>
      </c>
      <c r="D93" s="4">
        <v>10</v>
      </c>
      <c r="E93" s="4">
        <v>10</v>
      </c>
      <c r="F93" s="4">
        <v>10</v>
      </c>
      <c r="G93" s="4">
        <v>40</v>
      </c>
      <c r="I93" s="4" t="s">
        <v>306</v>
      </c>
      <c r="N93">
        <f t="shared" si="9"/>
        <v>1</v>
      </c>
      <c r="O93">
        <f t="shared" si="10"/>
        <v>1</v>
      </c>
      <c r="P93">
        <f t="shared" si="11"/>
        <v>1</v>
      </c>
      <c r="Q93">
        <f t="shared" si="12"/>
        <v>1</v>
      </c>
      <c r="R93">
        <f t="shared" si="13"/>
        <v>1</v>
      </c>
      <c r="S93" s="113">
        <f t="shared" si="14"/>
        <v>1</v>
      </c>
    </row>
    <row r="94" spans="1:19">
      <c r="C94" s="4">
        <v>8</v>
      </c>
      <c r="D94" s="4">
        <v>8</v>
      </c>
      <c r="E94" s="4">
        <v>8</v>
      </c>
      <c r="F94" s="4">
        <v>2</v>
      </c>
      <c r="G94" s="4">
        <v>26</v>
      </c>
      <c r="I94" s="4" t="s">
        <v>306</v>
      </c>
      <c r="N94">
        <f t="shared" si="9"/>
        <v>1</v>
      </c>
      <c r="O94">
        <f t="shared" si="10"/>
        <v>1</v>
      </c>
      <c r="P94">
        <f t="shared" si="11"/>
        <v>1</v>
      </c>
      <c r="Q94">
        <f t="shared" si="12"/>
        <v>0</v>
      </c>
      <c r="R94">
        <f t="shared" si="13"/>
        <v>1</v>
      </c>
      <c r="S94" s="113">
        <f t="shared" si="14"/>
        <v>1</v>
      </c>
    </row>
    <row r="95" spans="1:19">
      <c r="C95" s="4">
        <v>8</v>
      </c>
      <c r="D95" s="4">
        <v>2</v>
      </c>
      <c r="E95" s="4">
        <v>9</v>
      </c>
      <c r="F95" s="4">
        <v>2</v>
      </c>
      <c r="G95" s="4">
        <v>21</v>
      </c>
      <c r="I95" s="4" t="s">
        <v>306</v>
      </c>
      <c r="N95">
        <f t="shared" si="9"/>
        <v>1</v>
      </c>
      <c r="O95">
        <f t="shared" si="10"/>
        <v>0</v>
      </c>
      <c r="P95">
        <f t="shared" si="11"/>
        <v>1</v>
      </c>
      <c r="Q95">
        <f t="shared" si="12"/>
        <v>0</v>
      </c>
      <c r="R95">
        <f t="shared" si="13"/>
        <v>1</v>
      </c>
      <c r="S95" s="113">
        <f t="shared" si="14"/>
        <v>1</v>
      </c>
    </row>
    <row r="96" spans="1:19">
      <c r="C96" s="4">
        <v>3</v>
      </c>
      <c r="D96" s="4">
        <v>5.5</v>
      </c>
      <c r="E96" s="4">
        <v>10</v>
      </c>
      <c r="F96" s="4">
        <v>0</v>
      </c>
      <c r="G96" s="4">
        <v>18.5</v>
      </c>
      <c r="I96" s="4" t="s">
        <v>306</v>
      </c>
      <c r="N96">
        <f t="shared" si="9"/>
        <v>0</v>
      </c>
      <c r="O96">
        <f t="shared" si="10"/>
        <v>1</v>
      </c>
      <c r="P96">
        <f t="shared" si="11"/>
        <v>1</v>
      </c>
      <c r="Q96">
        <f t="shared" si="12"/>
        <v>0</v>
      </c>
      <c r="R96">
        <f t="shared" si="13"/>
        <v>1</v>
      </c>
      <c r="S96" s="113">
        <f t="shared" si="14"/>
        <v>1</v>
      </c>
    </row>
    <row r="97" spans="1:19">
      <c r="C97" s="4">
        <v>4</v>
      </c>
      <c r="D97" s="4">
        <v>2</v>
      </c>
      <c r="E97" s="4">
        <v>10</v>
      </c>
      <c r="F97" s="4">
        <v>0</v>
      </c>
      <c r="G97" s="4">
        <v>16</v>
      </c>
      <c r="I97" s="4" t="s">
        <v>312</v>
      </c>
      <c r="N97">
        <f t="shared" si="9"/>
        <v>0</v>
      </c>
      <c r="O97">
        <f t="shared" si="10"/>
        <v>0</v>
      </c>
      <c r="P97">
        <f t="shared" si="11"/>
        <v>1</v>
      </c>
      <c r="Q97">
        <f t="shared" si="12"/>
        <v>0</v>
      </c>
      <c r="R97">
        <f t="shared" si="13"/>
        <v>1</v>
      </c>
      <c r="S97" s="113">
        <f t="shared" si="14"/>
        <v>0</v>
      </c>
    </row>
    <row r="98" spans="1:19">
      <c r="C98" s="4">
        <v>10</v>
      </c>
      <c r="D98" s="4">
        <v>0</v>
      </c>
      <c r="E98" s="4">
        <v>1</v>
      </c>
      <c r="F98" s="4">
        <v>2</v>
      </c>
      <c r="G98" s="4">
        <v>13</v>
      </c>
      <c r="I98" s="4" t="s">
        <v>312</v>
      </c>
      <c r="N98">
        <f t="shared" si="9"/>
        <v>1</v>
      </c>
      <c r="O98">
        <f t="shared" si="10"/>
        <v>0</v>
      </c>
      <c r="P98">
        <f t="shared" si="11"/>
        <v>0</v>
      </c>
      <c r="Q98">
        <f t="shared" si="12"/>
        <v>0</v>
      </c>
      <c r="R98">
        <f t="shared" si="13"/>
        <v>0</v>
      </c>
      <c r="S98" s="113">
        <f t="shared" si="14"/>
        <v>0</v>
      </c>
    </row>
    <row r="99" spans="1:19">
      <c r="C99" s="4">
        <v>8</v>
      </c>
      <c r="D99" s="4">
        <v>3</v>
      </c>
      <c r="E99" s="4">
        <v>2</v>
      </c>
      <c r="F99" s="4">
        <v>0</v>
      </c>
      <c r="G99" s="4">
        <v>13</v>
      </c>
      <c r="I99" s="4" t="s">
        <v>312</v>
      </c>
      <c r="N99">
        <f t="shared" si="9"/>
        <v>1</v>
      </c>
      <c r="O99">
        <f t="shared" si="10"/>
        <v>0</v>
      </c>
      <c r="P99">
        <f t="shared" si="11"/>
        <v>0</v>
      </c>
      <c r="Q99">
        <f t="shared" si="12"/>
        <v>0</v>
      </c>
      <c r="R99">
        <f t="shared" si="13"/>
        <v>0</v>
      </c>
      <c r="S99" s="113">
        <f t="shared" si="14"/>
        <v>0</v>
      </c>
    </row>
    <row r="100" spans="1:19">
      <c r="C100" s="4">
        <v>0</v>
      </c>
      <c r="D100" s="4">
        <v>0</v>
      </c>
      <c r="E100" s="4">
        <v>10</v>
      </c>
      <c r="F100" s="4">
        <v>0</v>
      </c>
      <c r="G100" s="4">
        <v>10</v>
      </c>
      <c r="I100" s="4" t="s">
        <v>312</v>
      </c>
      <c r="N100">
        <f t="shared" si="9"/>
        <v>0</v>
      </c>
      <c r="O100">
        <f t="shared" si="10"/>
        <v>0</v>
      </c>
      <c r="P100">
        <f t="shared" si="11"/>
        <v>1</v>
      </c>
      <c r="Q100">
        <f t="shared" si="12"/>
        <v>0</v>
      </c>
      <c r="R100">
        <f t="shared" si="13"/>
        <v>0</v>
      </c>
      <c r="S100" s="113">
        <f t="shared" si="14"/>
        <v>0</v>
      </c>
    </row>
    <row r="101" spans="1:19">
      <c r="C101" s="4">
        <v>1</v>
      </c>
      <c r="D101" s="4">
        <v>2</v>
      </c>
      <c r="E101" s="4">
        <v>0</v>
      </c>
      <c r="F101" s="4">
        <v>0</v>
      </c>
      <c r="G101" s="4">
        <v>3</v>
      </c>
      <c r="I101" s="4" t="s">
        <v>312</v>
      </c>
      <c r="N101">
        <f t="shared" si="9"/>
        <v>0</v>
      </c>
      <c r="O101">
        <f t="shared" si="10"/>
        <v>0</v>
      </c>
      <c r="P101">
        <f t="shared" si="11"/>
        <v>0</v>
      </c>
      <c r="Q101">
        <f t="shared" si="12"/>
        <v>0</v>
      </c>
      <c r="R101">
        <f t="shared" si="13"/>
        <v>0</v>
      </c>
      <c r="S101" s="113">
        <f t="shared" si="14"/>
        <v>0</v>
      </c>
    </row>
    <row r="102" spans="1:19">
      <c r="A102" s="4" t="s">
        <v>634</v>
      </c>
      <c r="B102" s="38" t="s">
        <v>217</v>
      </c>
      <c r="C102" s="39">
        <v>10</v>
      </c>
      <c r="D102" s="39">
        <v>9</v>
      </c>
      <c r="E102" s="39">
        <v>10</v>
      </c>
      <c r="F102" s="39">
        <v>3</v>
      </c>
      <c r="G102" s="40">
        <v>32</v>
      </c>
      <c r="I102" s="39" t="s">
        <v>306</v>
      </c>
      <c r="N102">
        <f t="shared" si="9"/>
        <v>1</v>
      </c>
      <c r="O102">
        <f t="shared" si="10"/>
        <v>1</v>
      </c>
      <c r="P102">
        <f t="shared" si="11"/>
        <v>1</v>
      </c>
      <c r="Q102">
        <f t="shared" si="12"/>
        <v>0</v>
      </c>
      <c r="R102">
        <f t="shared" si="13"/>
        <v>1</v>
      </c>
      <c r="S102" s="113">
        <f t="shared" si="14"/>
        <v>1</v>
      </c>
    </row>
    <row r="103" spans="1:19">
      <c r="B103" s="38" t="s">
        <v>216</v>
      </c>
      <c r="C103" s="39">
        <v>10</v>
      </c>
      <c r="D103" s="39">
        <v>4</v>
      </c>
      <c r="E103" s="39">
        <v>10</v>
      </c>
      <c r="F103" s="39">
        <v>4</v>
      </c>
      <c r="G103" s="40">
        <v>28</v>
      </c>
      <c r="I103" s="39" t="s">
        <v>306</v>
      </c>
      <c r="N103">
        <f t="shared" si="9"/>
        <v>1</v>
      </c>
      <c r="O103">
        <f t="shared" si="10"/>
        <v>0</v>
      </c>
      <c r="P103">
        <f t="shared" si="11"/>
        <v>1</v>
      </c>
      <c r="Q103">
        <f t="shared" si="12"/>
        <v>0</v>
      </c>
      <c r="R103">
        <f t="shared" si="13"/>
        <v>1</v>
      </c>
      <c r="S103" s="113">
        <f t="shared" si="14"/>
        <v>1</v>
      </c>
    </row>
    <row r="104" spans="1:19">
      <c r="B104" s="38" t="s">
        <v>19</v>
      </c>
      <c r="C104" s="39">
        <v>10</v>
      </c>
      <c r="D104" s="39">
        <v>6</v>
      </c>
      <c r="E104" s="39">
        <v>10</v>
      </c>
      <c r="F104" s="39">
        <v>0</v>
      </c>
      <c r="G104" s="40">
        <v>26</v>
      </c>
      <c r="I104" s="39" t="s">
        <v>306</v>
      </c>
      <c r="N104">
        <f t="shared" si="9"/>
        <v>1</v>
      </c>
      <c r="O104">
        <f t="shared" si="10"/>
        <v>1</v>
      </c>
      <c r="P104">
        <f t="shared" si="11"/>
        <v>1</v>
      </c>
      <c r="Q104">
        <f t="shared" si="12"/>
        <v>0</v>
      </c>
      <c r="R104">
        <f t="shared" si="13"/>
        <v>1</v>
      </c>
      <c r="S104" s="113">
        <f t="shared" si="14"/>
        <v>1</v>
      </c>
    </row>
    <row r="105" spans="1:19">
      <c r="B105" s="38" t="s">
        <v>635</v>
      </c>
      <c r="C105" s="39">
        <v>10</v>
      </c>
      <c r="D105" s="39">
        <v>9</v>
      </c>
      <c r="E105" s="39">
        <v>3</v>
      </c>
      <c r="F105" s="39">
        <v>1</v>
      </c>
      <c r="G105" s="40">
        <v>23</v>
      </c>
      <c r="I105" s="39" t="s">
        <v>306</v>
      </c>
      <c r="N105">
        <f t="shared" si="9"/>
        <v>1</v>
      </c>
      <c r="O105">
        <f t="shared" si="10"/>
        <v>1</v>
      </c>
      <c r="P105">
        <f t="shared" si="11"/>
        <v>0</v>
      </c>
      <c r="Q105">
        <f t="shared" si="12"/>
        <v>0</v>
      </c>
      <c r="R105">
        <f t="shared" si="13"/>
        <v>1</v>
      </c>
      <c r="S105" s="113">
        <f t="shared" si="14"/>
        <v>1</v>
      </c>
    </row>
    <row r="106" spans="1:19">
      <c r="B106" s="38" t="s">
        <v>24</v>
      </c>
      <c r="C106" s="39">
        <v>6</v>
      </c>
      <c r="D106" s="39">
        <v>2</v>
      </c>
      <c r="E106" s="39">
        <v>10</v>
      </c>
      <c r="F106" s="39">
        <v>3</v>
      </c>
      <c r="G106" s="40">
        <v>21</v>
      </c>
      <c r="I106" s="39" t="s">
        <v>306</v>
      </c>
      <c r="N106">
        <f t="shared" si="9"/>
        <v>1</v>
      </c>
      <c r="O106">
        <f t="shared" si="10"/>
        <v>0</v>
      </c>
      <c r="P106">
        <f t="shared" si="11"/>
        <v>1</v>
      </c>
      <c r="Q106">
        <f t="shared" si="12"/>
        <v>0</v>
      </c>
      <c r="R106">
        <f t="shared" si="13"/>
        <v>1</v>
      </c>
      <c r="S106" s="113">
        <f t="shared" si="14"/>
        <v>1</v>
      </c>
    </row>
    <row r="107" spans="1:19">
      <c r="B107" s="38" t="s">
        <v>217</v>
      </c>
      <c r="C107" s="39">
        <v>6</v>
      </c>
      <c r="D107" s="39">
        <v>1</v>
      </c>
      <c r="E107" s="39">
        <v>8</v>
      </c>
      <c r="F107" s="39">
        <v>0</v>
      </c>
      <c r="G107" s="40">
        <v>15</v>
      </c>
      <c r="I107" s="39" t="s">
        <v>306</v>
      </c>
      <c r="N107">
        <f t="shared" si="9"/>
        <v>1</v>
      </c>
      <c r="O107">
        <f t="shared" si="10"/>
        <v>0</v>
      </c>
      <c r="P107">
        <f t="shared" si="11"/>
        <v>1</v>
      </c>
      <c r="Q107">
        <f t="shared" si="12"/>
        <v>0</v>
      </c>
      <c r="R107">
        <f t="shared" si="13"/>
        <v>1</v>
      </c>
      <c r="S107" s="113">
        <f t="shared" si="14"/>
        <v>1</v>
      </c>
    </row>
    <row r="108" spans="1:19">
      <c r="B108" s="38" t="s">
        <v>275</v>
      </c>
      <c r="C108" s="39">
        <v>4</v>
      </c>
      <c r="D108" s="39">
        <v>2</v>
      </c>
      <c r="E108" s="39">
        <v>9</v>
      </c>
      <c r="F108" s="39">
        <v>4</v>
      </c>
      <c r="G108" s="40">
        <v>19</v>
      </c>
      <c r="I108" s="39" t="s">
        <v>636</v>
      </c>
      <c r="N108">
        <f t="shared" si="9"/>
        <v>0</v>
      </c>
      <c r="O108">
        <f t="shared" si="10"/>
        <v>0</v>
      </c>
      <c r="P108">
        <f t="shared" si="11"/>
        <v>1</v>
      </c>
      <c r="Q108">
        <f t="shared" si="12"/>
        <v>0</v>
      </c>
      <c r="R108">
        <f t="shared" si="13"/>
        <v>1</v>
      </c>
      <c r="S108" s="113">
        <f t="shared" si="14"/>
        <v>0</v>
      </c>
    </row>
    <row r="109" spans="1:19">
      <c r="B109" s="38" t="s">
        <v>277</v>
      </c>
      <c r="C109" s="39">
        <v>7</v>
      </c>
      <c r="D109" s="39">
        <v>4</v>
      </c>
      <c r="E109" s="39">
        <v>3</v>
      </c>
      <c r="F109" s="39">
        <v>1</v>
      </c>
      <c r="G109" s="40">
        <v>15</v>
      </c>
      <c r="I109" s="39" t="s">
        <v>636</v>
      </c>
      <c r="N109">
        <f t="shared" si="9"/>
        <v>1</v>
      </c>
      <c r="O109">
        <f t="shared" si="10"/>
        <v>0</v>
      </c>
      <c r="P109">
        <f t="shared" si="11"/>
        <v>0</v>
      </c>
      <c r="Q109">
        <f t="shared" si="12"/>
        <v>0</v>
      </c>
      <c r="R109">
        <f t="shared" si="13"/>
        <v>1</v>
      </c>
      <c r="S109" s="113">
        <f t="shared" si="14"/>
        <v>0</v>
      </c>
    </row>
    <row r="110" spans="1:19">
      <c r="B110" s="38" t="s">
        <v>273</v>
      </c>
      <c r="C110" s="39">
        <v>3</v>
      </c>
      <c r="D110" s="39">
        <v>1</v>
      </c>
      <c r="E110" s="39">
        <v>9</v>
      </c>
      <c r="F110" s="41">
        <v>0</v>
      </c>
      <c r="G110" s="40">
        <v>13</v>
      </c>
      <c r="I110" s="39" t="s">
        <v>636</v>
      </c>
      <c r="N110">
        <f t="shared" si="9"/>
        <v>0</v>
      </c>
      <c r="O110">
        <f t="shared" si="10"/>
        <v>0</v>
      </c>
      <c r="P110">
        <f t="shared" si="11"/>
        <v>1</v>
      </c>
      <c r="Q110">
        <f t="shared" si="12"/>
        <v>0</v>
      </c>
      <c r="R110">
        <f t="shared" si="13"/>
        <v>0</v>
      </c>
      <c r="S110" s="113">
        <f t="shared" si="14"/>
        <v>0</v>
      </c>
    </row>
    <row r="111" spans="1:19">
      <c r="B111" s="38" t="s">
        <v>317</v>
      </c>
      <c r="C111" s="39">
        <v>6</v>
      </c>
      <c r="D111" s="39">
        <v>3</v>
      </c>
      <c r="E111" s="39">
        <v>2</v>
      </c>
      <c r="F111" s="39">
        <v>1</v>
      </c>
      <c r="G111" s="40">
        <v>12</v>
      </c>
      <c r="I111" s="39" t="s">
        <v>636</v>
      </c>
      <c r="N111">
        <f t="shared" si="9"/>
        <v>1</v>
      </c>
      <c r="O111">
        <f t="shared" si="10"/>
        <v>0</v>
      </c>
      <c r="P111">
        <f t="shared" si="11"/>
        <v>0</v>
      </c>
      <c r="Q111">
        <f t="shared" si="12"/>
        <v>0</v>
      </c>
      <c r="R111">
        <f t="shared" si="13"/>
        <v>0</v>
      </c>
      <c r="S111" s="113">
        <f t="shared" si="14"/>
        <v>0</v>
      </c>
    </row>
    <row r="112" spans="1:19">
      <c r="B112" s="38" t="s">
        <v>24</v>
      </c>
      <c r="C112" s="39">
        <v>4</v>
      </c>
      <c r="D112" s="39">
        <v>0</v>
      </c>
      <c r="E112" s="39">
        <v>5</v>
      </c>
      <c r="F112" s="39">
        <v>0</v>
      </c>
      <c r="G112" s="40">
        <v>9</v>
      </c>
      <c r="I112" s="39" t="s">
        <v>636</v>
      </c>
      <c r="N112">
        <f t="shared" si="9"/>
        <v>0</v>
      </c>
      <c r="O112">
        <f t="shared" si="10"/>
        <v>0</v>
      </c>
      <c r="P112">
        <f t="shared" si="11"/>
        <v>1</v>
      </c>
      <c r="Q112">
        <f t="shared" si="12"/>
        <v>0</v>
      </c>
      <c r="R112">
        <f t="shared" si="13"/>
        <v>0</v>
      </c>
      <c r="S112" s="113">
        <f t="shared" si="14"/>
        <v>0</v>
      </c>
    </row>
    <row r="113" spans="1:19">
      <c r="B113" s="38" t="s">
        <v>289</v>
      </c>
      <c r="C113" s="39">
        <v>1</v>
      </c>
      <c r="D113" s="39">
        <v>2</v>
      </c>
      <c r="E113" s="39">
        <v>3</v>
      </c>
      <c r="F113" s="39">
        <v>1</v>
      </c>
      <c r="G113" s="40">
        <v>7</v>
      </c>
      <c r="I113" s="39" t="s">
        <v>636</v>
      </c>
      <c r="N113">
        <f t="shared" si="9"/>
        <v>0</v>
      </c>
      <c r="O113">
        <f t="shared" si="10"/>
        <v>0</v>
      </c>
      <c r="P113">
        <f t="shared" si="11"/>
        <v>0</v>
      </c>
      <c r="Q113">
        <f t="shared" si="12"/>
        <v>0</v>
      </c>
      <c r="R113">
        <f t="shared" si="13"/>
        <v>0</v>
      </c>
      <c r="S113" s="113">
        <f t="shared" si="14"/>
        <v>0</v>
      </c>
    </row>
    <row r="114" spans="1:19">
      <c r="B114" s="38" t="s">
        <v>329</v>
      </c>
      <c r="C114" s="39">
        <v>6</v>
      </c>
      <c r="D114" s="39">
        <v>0</v>
      </c>
      <c r="E114" s="39">
        <v>1</v>
      </c>
      <c r="F114" s="39">
        <v>0</v>
      </c>
      <c r="G114" s="40">
        <v>7</v>
      </c>
      <c r="I114" s="39" t="s">
        <v>636</v>
      </c>
      <c r="N114">
        <f t="shared" si="9"/>
        <v>1</v>
      </c>
      <c r="O114">
        <f t="shared" si="10"/>
        <v>0</v>
      </c>
      <c r="P114">
        <f t="shared" si="11"/>
        <v>0</v>
      </c>
      <c r="Q114">
        <f t="shared" si="12"/>
        <v>0</v>
      </c>
      <c r="R114">
        <f t="shared" si="13"/>
        <v>0</v>
      </c>
      <c r="S114" s="113">
        <f t="shared" si="14"/>
        <v>0</v>
      </c>
    </row>
    <row r="115" spans="1:19">
      <c r="B115" s="38" t="s">
        <v>353</v>
      </c>
      <c r="C115" s="39">
        <v>1</v>
      </c>
      <c r="D115" s="39">
        <v>2</v>
      </c>
      <c r="E115" s="39">
        <v>2</v>
      </c>
      <c r="F115" s="39">
        <v>1</v>
      </c>
      <c r="G115" s="40">
        <v>6</v>
      </c>
      <c r="I115" s="39" t="s">
        <v>636</v>
      </c>
      <c r="N115">
        <f t="shared" si="9"/>
        <v>0</v>
      </c>
      <c r="O115">
        <f t="shared" si="10"/>
        <v>0</v>
      </c>
      <c r="P115">
        <f t="shared" si="11"/>
        <v>0</v>
      </c>
      <c r="Q115">
        <f t="shared" si="12"/>
        <v>0</v>
      </c>
      <c r="R115">
        <f t="shared" si="13"/>
        <v>0</v>
      </c>
      <c r="S115" s="113">
        <f t="shared" si="14"/>
        <v>0</v>
      </c>
    </row>
    <row r="116" spans="1:19">
      <c r="B116" s="38" t="s">
        <v>637</v>
      </c>
      <c r="C116" s="39">
        <v>2</v>
      </c>
      <c r="D116" s="39">
        <v>0</v>
      </c>
      <c r="E116" s="39">
        <v>2</v>
      </c>
      <c r="F116" s="39">
        <v>1</v>
      </c>
      <c r="G116" s="40">
        <v>5</v>
      </c>
      <c r="I116" s="39" t="s">
        <v>636</v>
      </c>
      <c r="N116">
        <f t="shared" si="9"/>
        <v>0</v>
      </c>
      <c r="O116">
        <f t="shared" si="10"/>
        <v>0</v>
      </c>
      <c r="P116">
        <f t="shared" si="11"/>
        <v>0</v>
      </c>
      <c r="Q116">
        <f t="shared" si="12"/>
        <v>0</v>
      </c>
      <c r="R116">
        <f t="shared" si="13"/>
        <v>0</v>
      </c>
      <c r="S116" s="113">
        <f t="shared" si="14"/>
        <v>0</v>
      </c>
    </row>
    <row r="117" spans="1:19">
      <c r="B117" s="38" t="s">
        <v>221</v>
      </c>
      <c r="C117" s="39">
        <v>0</v>
      </c>
      <c r="D117" s="39">
        <v>0</v>
      </c>
      <c r="E117" s="39">
        <v>1</v>
      </c>
      <c r="F117" s="39">
        <v>3</v>
      </c>
      <c r="G117" s="40">
        <v>4</v>
      </c>
      <c r="I117" s="39" t="s">
        <v>636</v>
      </c>
      <c r="N117">
        <f t="shared" si="9"/>
        <v>0</v>
      </c>
      <c r="O117">
        <f t="shared" si="10"/>
        <v>0</v>
      </c>
      <c r="P117">
        <f t="shared" si="11"/>
        <v>0</v>
      </c>
      <c r="Q117">
        <f t="shared" si="12"/>
        <v>0</v>
      </c>
      <c r="R117">
        <f t="shared" si="13"/>
        <v>0</v>
      </c>
      <c r="S117" s="113">
        <f t="shared" si="14"/>
        <v>0</v>
      </c>
    </row>
    <row r="118" spans="1:19">
      <c r="B118" s="38" t="s">
        <v>329</v>
      </c>
      <c r="C118" s="39">
        <v>0</v>
      </c>
      <c r="D118" s="39">
        <v>2</v>
      </c>
      <c r="E118" s="39">
        <v>2</v>
      </c>
      <c r="F118" s="39">
        <v>0</v>
      </c>
      <c r="G118" s="40">
        <v>4</v>
      </c>
      <c r="I118" s="39" t="s">
        <v>636</v>
      </c>
      <c r="N118">
        <f t="shared" si="9"/>
        <v>0</v>
      </c>
      <c r="O118">
        <f t="shared" si="10"/>
        <v>0</v>
      </c>
      <c r="P118">
        <f t="shared" si="11"/>
        <v>0</v>
      </c>
      <c r="Q118">
        <f t="shared" si="12"/>
        <v>0</v>
      </c>
      <c r="R118">
        <f t="shared" si="13"/>
        <v>0</v>
      </c>
      <c r="S118" s="113">
        <f t="shared" si="14"/>
        <v>0</v>
      </c>
    </row>
    <row r="119" spans="1:19">
      <c r="B119" s="38" t="s">
        <v>24</v>
      </c>
      <c r="C119" s="39">
        <v>0</v>
      </c>
      <c r="D119" s="39">
        <v>2</v>
      </c>
      <c r="E119" s="39">
        <v>0</v>
      </c>
      <c r="F119" s="39">
        <v>1</v>
      </c>
      <c r="G119" s="40">
        <v>3</v>
      </c>
      <c r="I119" s="39" t="s">
        <v>636</v>
      </c>
      <c r="N119">
        <f t="shared" si="9"/>
        <v>0</v>
      </c>
      <c r="O119">
        <f t="shared" si="10"/>
        <v>0</v>
      </c>
      <c r="P119">
        <f t="shared" si="11"/>
        <v>0</v>
      </c>
      <c r="Q119">
        <f t="shared" si="12"/>
        <v>0</v>
      </c>
      <c r="R119">
        <f t="shared" si="13"/>
        <v>0</v>
      </c>
      <c r="S119" s="113">
        <f t="shared" si="14"/>
        <v>0</v>
      </c>
    </row>
    <row r="120" spans="1:19">
      <c r="B120" s="38" t="s">
        <v>51</v>
      </c>
      <c r="C120" s="39">
        <v>0</v>
      </c>
      <c r="D120" s="39">
        <v>1</v>
      </c>
      <c r="E120" s="39">
        <v>1</v>
      </c>
      <c r="F120" s="39">
        <v>1</v>
      </c>
      <c r="G120" s="40">
        <v>3</v>
      </c>
      <c r="I120" s="39" t="s">
        <v>636</v>
      </c>
      <c r="N120">
        <f t="shared" si="9"/>
        <v>0</v>
      </c>
      <c r="O120">
        <f t="shared" si="10"/>
        <v>0</v>
      </c>
      <c r="P120">
        <f t="shared" si="11"/>
        <v>0</v>
      </c>
      <c r="Q120">
        <f t="shared" si="12"/>
        <v>0</v>
      </c>
      <c r="R120">
        <f t="shared" si="13"/>
        <v>0</v>
      </c>
      <c r="S120" s="113">
        <f t="shared" si="14"/>
        <v>0</v>
      </c>
    </row>
    <row r="121" spans="1:19">
      <c r="B121" s="38" t="s">
        <v>638</v>
      </c>
      <c r="C121" s="39">
        <v>0</v>
      </c>
      <c r="D121" s="39">
        <v>0</v>
      </c>
      <c r="E121" s="39">
        <v>1</v>
      </c>
      <c r="F121" s="39">
        <v>1</v>
      </c>
      <c r="G121" s="40">
        <v>2</v>
      </c>
      <c r="I121" s="39" t="s">
        <v>636</v>
      </c>
      <c r="N121">
        <f t="shared" si="9"/>
        <v>0</v>
      </c>
      <c r="O121">
        <f t="shared" si="10"/>
        <v>0</v>
      </c>
      <c r="P121">
        <f t="shared" si="11"/>
        <v>0</v>
      </c>
      <c r="Q121">
        <f t="shared" si="12"/>
        <v>0</v>
      </c>
      <c r="R121">
        <f t="shared" si="13"/>
        <v>0</v>
      </c>
      <c r="S121" s="113">
        <f t="shared" si="14"/>
        <v>0</v>
      </c>
    </row>
    <row r="122" spans="1:19">
      <c r="B122" s="38" t="s">
        <v>639</v>
      </c>
      <c r="C122" s="39">
        <v>0</v>
      </c>
      <c r="D122" s="39">
        <v>1</v>
      </c>
      <c r="E122" s="39">
        <v>1</v>
      </c>
      <c r="F122" s="39">
        <v>0</v>
      </c>
      <c r="G122" s="40">
        <v>2</v>
      </c>
      <c r="I122" s="39" t="s">
        <v>636</v>
      </c>
      <c r="N122">
        <f t="shared" si="9"/>
        <v>0</v>
      </c>
      <c r="O122">
        <f t="shared" si="10"/>
        <v>0</v>
      </c>
      <c r="P122">
        <f t="shared" si="11"/>
        <v>0</v>
      </c>
      <c r="Q122">
        <f t="shared" si="12"/>
        <v>0</v>
      </c>
      <c r="R122">
        <f t="shared" si="13"/>
        <v>0</v>
      </c>
      <c r="S122" s="113">
        <f t="shared" si="14"/>
        <v>0</v>
      </c>
    </row>
    <row r="123" spans="1:19">
      <c r="B123" s="38" t="s">
        <v>53</v>
      </c>
      <c r="C123" s="39">
        <v>0</v>
      </c>
      <c r="D123" s="39">
        <v>0</v>
      </c>
      <c r="E123" s="39">
        <v>0</v>
      </c>
      <c r="F123" s="39">
        <v>1</v>
      </c>
      <c r="G123" s="40">
        <v>1</v>
      </c>
      <c r="I123" s="39" t="s">
        <v>636</v>
      </c>
      <c r="N123">
        <f t="shared" si="9"/>
        <v>0</v>
      </c>
      <c r="O123">
        <f t="shared" si="10"/>
        <v>0</v>
      </c>
      <c r="P123">
        <f t="shared" si="11"/>
        <v>0</v>
      </c>
      <c r="Q123">
        <f t="shared" si="12"/>
        <v>0</v>
      </c>
      <c r="R123">
        <f t="shared" si="13"/>
        <v>0</v>
      </c>
      <c r="S123" s="113">
        <f t="shared" si="14"/>
        <v>0</v>
      </c>
    </row>
    <row r="124" spans="1:19">
      <c r="B124" s="38" t="s">
        <v>273</v>
      </c>
      <c r="C124" s="39">
        <v>0</v>
      </c>
      <c r="D124" s="39">
        <v>0</v>
      </c>
      <c r="E124" s="39">
        <v>0</v>
      </c>
      <c r="F124" s="39">
        <v>1</v>
      </c>
      <c r="G124" s="40">
        <v>1</v>
      </c>
      <c r="I124" s="39" t="s">
        <v>636</v>
      </c>
      <c r="N124">
        <f t="shared" si="9"/>
        <v>0</v>
      </c>
      <c r="O124">
        <f t="shared" si="10"/>
        <v>0</v>
      </c>
      <c r="P124">
        <f t="shared" si="11"/>
        <v>0</v>
      </c>
      <c r="Q124">
        <f t="shared" si="12"/>
        <v>0</v>
      </c>
      <c r="R124">
        <f t="shared" si="13"/>
        <v>0</v>
      </c>
      <c r="S124" s="113">
        <f t="shared" si="14"/>
        <v>0</v>
      </c>
    </row>
    <row r="125" spans="1:19">
      <c r="A125" s="4" t="s">
        <v>642</v>
      </c>
      <c r="C125" s="42">
        <v>10</v>
      </c>
      <c r="D125" s="42">
        <v>6</v>
      </c>
      <c r="E125" s="42">
        <v>10</v>
      </c>
      <c r="F125" s="42">
        <v>8</v>
      </c>
      <c r="G125" s="43">
        <v>34</v>
      </c>
      <c r="N125">
        <f t="shared" ref="N125:N146" si="15">IF(C125&gt;=5,1,0)</f>
        <v>1</v>
      </c>
      <c r="O125">
        <f t="shared" ref="O125:O146" si="16">IF(D125&gt;=5,1,0)</f>
        <v>1</v>
      </c>
      <c r="P125">
        <f t="shared" ref="P125:P146" si="17">IF(E125&gt;=5,1,0)</f>
        <v>1</v>
      </c>
      <c r="Q125">
        <f t="shared" ref="Q125:Q146" si="18">IF(F125&gt;=5,1,0)</f>
        <v>1</v>
      </c>
      <c r="R125">
        <f t="shared" ref="R125:R146" si="19">IF(G125&gt;=14,1,0)</f>
        <v>1</v>
      </c>
      <c r="S125" s="113">
        <f t="shared" ref="S125:S146" si="20">IF((N125+O125+P125+Q125+R125)&gt;=3,1,0)</f>
        <v>1</v>
      </c>
    </row>
    <row r="126" spans="1:19">
      <c r="C126" s="42">
        <v>10</v>
      </c>
      <c r="D126" s="42">
        <v>6</v>
      </c>
      <c r="E126" s="42">
        <v>8</v>
      </c>
      <c r="F126" s="42">
        <v>4</v>
      </c>
      <c r="G126" s="43">
        <v>28</v>
      </c>
      <c r="N126">
        <f t="shared" si="15"/>
        <v>1</v>
      </c>
      <c r="O126">
        <f t="shared" si="16"/>
        <v>1</v>
      </c>
      <c r="P126">
        <f t="shared" si="17"/>
        <v>1</v>
      </c>
      <c r="Q126">
        <f t="shared" si="18"/>
        <v>0</v>
      </c>
      <c r="R126">
        <f t="shared" si="19"/>
        <v>1</v>
      </c>
      <c r="S126" s="113">
        <f t="shared" si="20"/>
        <v>1</v>
      </c>
    </row>
    <row r="127" spans="1:19">
      <c r="C127" s="42">
        <v>10</v>
      </c>
      <c r="D127" s="42">
        <v>6</v>
      </c>
      <c r="E127" s="42">
        <v>8</v>
      </c>
      <c r="F127" s="42">
        <v>3</v>
      </c>
      <c r="G127" s="42">
        <v>27</v>
      </c>
      <c r="N127">
        <f t="shared" si="15"/>
        <v>1</v>
      </c>
      <c r="O127">
        <f t="shared" si="16"/>
        <v>1</v>
      </c>
      <c r="P127">
        <f t="shared" si="17"/>
        <v>1</v>
      </c>
      <c r="Q127">
        <f t="shared" si="18"/>
        <v>0</v>
      </c>
      <c r="R127">
        <f t="shared" si="19"/>
        <v>1</v>
      </c>
      <c r="S127" s="113">
        <f t="shared" si="20"/>
        <v>1</v>
      </c>
    </row>
    <row r="128" spans="1:19">
      <c r="C128" s="42">
        <v>10</v>
      </c>
      <c r="D128" s="42">
        <v>7</v>
      </c>
      <c r="E128" s="42">
        <v>7</v>
      </c>
      <c r="F128" s="42">
        <v>2</v>
      </c>
      <c r="G128" s="42">
        <v>26</v>
      </c>
      <c r="N128">
        <f t="shared" si="15"/>
        <v>1</v>
      </c>
      <c r="O128">
        <f t="shared" si="16"/>
        <v>1</v>
      </c>
      <c r="P128">
        <f t="shared" si="17"/>
        <v>1</v>
      </c>
      <c r="Q128">
        <f t="shared" si="18"/>
        <v>0</v>
      </c>
      <c r="R128">
        <f t="shared" si="19"/>
        <v>1</v>
      </c>
      <c r="S128" s="113">
        <f t="shared" si="20"/>
        <v>1</v>
      </c>
    </row>
    <row r="129" spans="3:19">
      <c r="C129" s="42">
        <v>2</v>
      </c>
      <c r="D129" s="42">
        <v>7</v>
      </c>
      <c r="E129" s="42">
        <v>6</v>
      </c>
      <c r="F129" s="42">
        <v>10</v>
      </c>
      <c r="G129" s="42">
        <v>25</v>
      </c>
      <c r="N129">
        <f t="shared" si="15"/>
        <v>0</v>
      </c>
      <c r="O129">
        <f t="shared" si="16"/>
        <v>1</v>
      </c>
      <c r="P129">
        <f t="shared" si="17"/>
        <v>1</v>
      </c>
      <c r="Q129">
        <f t="shared" si="18"/>
        <v>1</v>
      </c>
      <c r="R129">
        <f t="shared" si="19"/>
        <v>1</v>
      </c>
      <c r="S129" s="113">
        <f t="shared" si="20"/>
        <v>1</v>
      </c>
    </row>
    <row r="130" spans="3:19">
      <c r="C130" s="42">
        <v>10</v>
      </c>
      <c r="D130" s="42">
        <v>8</v>
      </c>
      <c r="E130" s="42">
        <v>6</v>
      </c>
      <c r="F130" s="42">
        <v>0</v>
      </c>
      <c r="G130" s="42">
        <v>24</v>
      </c>
      <c r="N130">
        <f t="shared" si="15"/>
        <v>1</v>
      </c>
      <c r="O130">
        <f t="shared" si="16"/>
        <v>1</v>
      </c>
      <c r="P130">
        <f t="shared" si="17"/>
        <v>1</v>
      </c>
      <c r="Q130">
        <f t="shared" si="18"/>
        <v>0</v>
      </c>
      <c r="R130">
        <f t="shared" si="19"/>
        <v>1</v>
      </c>
      <c r="S130" s="113">
        <f t="shared" si="20"/>
        <v>1</v>
      </c>
    </row>
    <row r="131" spans="3:19">
      <c r="C131" s="42">
        <v>10</v>
      </c>
      <c r="D131" s="42">
        <v>6</v>
      </c>
      <c r="E131" s="42">
        <v>7</v>
      </c>
      <c r="F131" s="42">
        <v>0</v>
      </c>
      <c r="G131" s="42">
        <v>23</v>
      </c>
      <c r="N131">
        <f t="shared" si="15"/>
        <v>1</v>
      </c>
      <c r="O131">
        <f t="shared" si="16"/>
        <v>1</v>
      </c>
      <c r="P131">
        <f t="shared" si="17"/>
        <v>1</v>
      </c>
      <c r="Q131">
        <f t="shared" si="18"/>
        <v>0</v>
      </c>
      <c r="R131">
        <f t="shared" si="19"/>
        <v>1</v>
      </c>
      <c r="S131" s="113">
        <f t="shared" si="20"/>
        <v>1</v>
      </c>
    </row>
    <row r="132" spans="3:19">
      <c r="C132" s="42">
        <v>10</v>
      </c>
      <c r="D132" s="42">
        <v>2</v>
      </c>
      <c r="E132" s="42">
        <v>10</v>
      </c>
      <c r="F132" s="42">
        <v>1</v>
      </c>
      <c r="G132" s="42">
        <v>23</v>
      </c>
      <c r="N132">
        <f t="shared" si="15"/>
        <v>1</v>
      </c>
      <c r="O132">
        <f t="shared" si="16"/>
        <v>0</v>
      </c>
      <c r="P132">
        <f t="shared" si="17"/>
        <v>1</v>
      </c>
      <c r="Q132">
        <f t="shared" si="18"/>
        <v>0</v>
      </c>
      <c r="R132">
        <f t="shared" si="19"/>
        <v>1</v>
      </c>
      <c r="S132" s="113">
        <f t="shared" si="20"/>
        <v>1</v>
      </c>
    </row>
    <row r="133" spans="3:19">
      <c r="C133" s="42">
        <v>10</v>
      </c>
      <c r="D133" s="42">
        <v>9</v>
      </c>
      <c r="E133" s="42">
        <v>2</v>
      </c>
      <c r="F133" s="42">
        <v>0</v>
      </c>
      <c r="G133" s="42">
        <v>21</v>
      </c>
      <c r="N133">
        <f t="shared" si="15"/>
        <v>1</v>
      </c>
      <c r="O133">
        <f t="shared" si="16"/>
        <v>1</v>
      </c>
      <c r="P133">
        <f t="shared" si="17"/>
        <v>0</v>
      </c>
      <c r="Q133">
        <f t="shared" si="18"/>
        <v>0</v>
      </c>
      <c r="R133">
        <f t="shared" si="19"/>
        <v>1</v>
      </c>
      <c r="S133" s="113">
        <f t="shared" si="20"/>
        <v>1</v>
      </c>
    </row>
    <row r="134" spans="3:19">
      <c r="C134" s="42">
        <v>10</v>
      </c>
      <c r="D134" s="42">
        <v>6</v>
      </c>
      <c r="E134" s="42">
        <v>4</v>
      </c>
      <c r="F134" s="42">
        <v>0</v>
      </c>
      <c r="G134" s="42">
        <v>20</v>
      </c>
      <c r="N134">
        <f t="shared" si="15"/>
        <v>1</v>
      </c>
      <c r="O134">
        <f t="shared" si="16"/>
        <v>1</v>
      </c>
      <c r="P134">
        <f t="shared" si="17"/>
        <v>0</v>
      </c>
      <c r="Q134">
        <f t="shared" si="18"/>
        <v>0</v>
      </c>
      <c r="R134">
        <f t="shared" si="19"/>
        <v>1</v>
      </c>
      <c r="S134" s="113">
        <f t="shared" si="20"/>
        <v>1</v>
      </c>
    </row>
    <row r="135" spans="3:19">
      <c r="C135" s="42">
        <v>0</v>
      </c>
      <c r="D135" s="42">
        <v>6</v>
      </c>
      <c r="E135" s="42">
        <v>9</v>
      </c>
      <c r="F135" s="42">
        <v>4</v>
      </c>
      <c r="G135" s="42">
        <v>19</v>
      </c>
      <c r="N135">
        <f t="shared" si="15"/>
        <v>0</v>
      </c>
      <c r="O135">
        <f t="shared" si="16"/>
        <v>1</v>
      </c>
      <c r="P135">
        <f t="shared" si="17"/>
        <v>1</v>
      </c>
      <c r="Q135">
        <f t="shared" si="18"/>
        <v>0</v>
      </c>
      <c r="R135">
        <f t="shared" si="19"/>
        <v>1</v>
      </c>
      <c r="S135" s="113">
        <f t="shared" si="20"/>
        <v>1</v>
      </c>
    </row>
    <row r="136" spans="3:19">
      <c r="C136" s="42">
        <v>0</v>
      </c>
      <c r="D136" s="42">
        <v>2</v>
      </c>
      <c r="E136" s="42">
        <v>10</v>
      </c>
      <c r="F136" s="42">
        <v>0</v>
      </c>
      <c r="G136" s="42">
        <v>12</v>
      </c>
      <c r="N136">
        <f t="shared" si="15"/>
        <v>0</v>
      </c>
      <c r="O136">
        <f t="shared" si="16"/>
        <v>0</v>
      </c>
      <c r="P136">
        <f t="shared" si="17"/>
        <v>1</v>
      </c>
      <c r="Q136">
        <f t="shared" si="18"/>
        <v>0</v>
      </c>
      <c r="R136">
        <f t="shared" si="19"/>
        <v>0</v>
      </c>
      <c r="S136" s="113">
        <f t="shared" si="20"/>
        <v>0</v>
      </c>
    </row>
    <row r="137" spans="3:19">
      <c r="C137" s="42">
        <v>4</v>
      </c>
      <c r="D137" s="42">
        <v>0</v>
      </c>
      <c r="E137" s="42">
        <v>1</v>
      </c>
      <c r="F137" s="42">
        <v>3</v>
      </c>
      <c r="G137" s="42">
        <v>8</v>
      </c>
      <c r="N137">
        <f t="shared" si="15"/>
        <v>0</v>
      </c>
      <c r="O137">
        <f t="shared" si="16"/>
        <v>0</v>
      </c>
      <c r="P137">
        <f t="shared" si="17"/>
        <v>0</v>
      </c>
      <c r="Q137">
        <f t="shared" si="18"/>
        <v>0</v>
      </c>
      <c r="R137">
        <f t="shared" si="19"/>
        <v>0</v>
      </c>
      <c r="S137" s="113">
        <f t="shared" si="20"/>
        <v>0</v>
      </c>
    </row>
    <row r="138" spans="3:19">
      <c r="C138" s="42">
        <v>3</v>
      </c>
      <c r="D138" s="42">
        <v>0</v>
      </c>
      <c r="E138" s="42">
        <v>5</v>
      </c>
      <c r="F138" s="42">
        <v>0</v>
      </c>
      <c r="G138" s="42">
        <v>8</v>
      </c>
      <c r="N138">
        <f t="shared" si="15"/>
        <v>0</v>
      </c>
      <c r="O138">
        <f t="shared" si="16"/>
        <v>0</v>
      </c>
      <c r="P138">
        <f t="shared" si="17"/>
        <v>1</v>
      </c>
      <c r="Q138">
        <f t="shared" si="18"/>
        <v>0</v>
      </c>
      <c r="R138">
        <f t="shared" si="19"/>
        <v>0</v>
      </c>
      <c r="S138" s="113">
        <f t="shared" si="20"/>
        <v>0</v>
      </c>
    </row>
    <row r="139" spans="3:19">
      <c r="C139" s="42">
        <v>4</v>
      </c>
      <c r="D139" s="42">
        <v>0</v>
      </c>
      <c r="E139" s="42">
        <v>1</v>
      </c>
      <c r="F139" s="42">
        <v>0</v>
      </c>
      <c r="G139" s="42">
        <v>5</v>
      </c>
      <c r="N139">
        <f t="shared" si="15"/>
        <v>0</v>
      </c>
      <c r="O139">
        <f t="shared" si="16"/>
        <v>0</v>
      </c>
      <c r="P139">
        <f t="shared" si="17"/>
        <v>0</v>
      </c>
      <c r="Q139">
        <f t="shared" si="18"/>
        <v>0</v>
      </c>
      <c r="R139">
        <f t="shared" si="19"/>
        <v>0</v>
      </c>
      <c r="S139" s="113">
        <f t="shared" si="20"/>
        <v>0</v>
      </c>
    </row>
    <row r="140" spans="3:19">
      <c r="C140" s="42">
        <v>0</v>
      </c>
      <c r="D140" s="42">
        <v>2</v>
      </c>
      <c r="E140" s="42">
        <v>2</v>
      </c>
      <c r="F140" s="42">
        <v>0</v>
      </c>
      <c r="G140" s="42">
        <v>4</v>
      </c>
      <c r="N140">
        <f t="shared" si="15"/>
        <v>0</v>
      </c>
      <c r="O140">
        <f t="shared" si="16"/>
        <v>0</v>
      </c>
      <c r="P140">
        <f t="shared" si="17"/>
        <v>0</v>
      </c>
      <c r="Q140">
        <f t="shared" si="18"/>
        <v>0</v>
      </c>
      <c r="R140">
        <f t="shared" si="19"/>
        <v>0</v>
      </c>
      <c r="S140" s="113">
        <f t="shared" si="20"/>
        <v>0</v>
      </c>
    </row>
    <row r="141" spans="3:19">
      <c r="C141" s="42">
        <v>2</v>
      </c>
      <c r="D141" s="42">
        <v>2</v>
      </c>
      <c r="E141" s="42">
        <v>0</v>
      </c>
      <c r="F141" s="42">
        <v>0</v>
      </c>
      <c r="G141" s="42">
        <v>4</v>
      </c>
      <c r="N141">
        <f t="shared" si="15"/>
        <v>0</v>
      </c>
      <c r="O141">
        <f t="shared" si="16"/>
        <v>0</v>
      </c>
      <c r="P141">
        <f t="shared" si="17"/>
        <v>0</v>
      </c>
      <c r="Q141">
        <f t="shared" si="18"/>
        <v>0</v>
      </c>
      <c r="R141">
        <f t="shared" si="19"/>
        <v>0</v>
      </c>
      <c r="S141" s="113">
        <f t="shared" si="20"/>
        <v>0</v>
      </c>
    </row>
    <row r="142" spans="3:19">
      <c r="C142" s="42">
        <v>0</v>
      </c>
      <c r="D142" s="42">
        <v>2</v>
      </c>
      <c r="E142" s="42">
        <v>0</v>
      </c>
      <c r="F142" s="42">
        <v>1</v>
      </c>
      <c r="G142" s="42">
        <v>3</v>
      </c>
      <c r="N142">
        <f t="shared" si="15"/>
        <v>0</v>
      </c>
      <c r="O142">
        <f t="shared" si="16"/>
        <v>0</v>
      </c>
      <c r="P142">
        <f t="shared" si="17"/>
        <v>0</v>
      </c>
      <c r="Q142">
        <f t="shared" si="18"/>
        <v>0</v>
      </c>
      <c r="R142">
        <f t="shared" si="19"/>
        <v>0</v>
      </c>
      <c r="S142" s="113">
        <f t="shared" si="20"/>
        <v>0</v>
      </c>
    </row>
    <row r="143" spans="3:19">
      <c r="C143" s="42">
        <v>0</v>
      </c>
      <c r="D143" s="42">
        <v>2</v>
      </c>
      <c r="E143" s="42">
        <v>1</v>
      </c>
      <c r="F143" s="42">
        <v>0</v>
      </c>
      <c r="G143" s="42">
        <v>3</v>
      </c>
      <c r="N143">
        <f t="shared" si="15"/>
        <v>0</v>
      </c>
      <c r="O143">
        <f t="shared" si="16"/>
        <v>0</v>
      </c>
      <c r="P143">
        <f t="shared" si="17"/>
        <v>0</v>
      </c>
      <c r="Q143">
        <f t="shared" si="18"/>
        <v>0</v>
      </c>
      <c r="R143">
        <f t="shared" si="19"/>
        <v>0</v>
      </c>
      <c r="S143" s="113">
        <f t="shared" si="20"/>
        <v>0</v>
      </c>
    </row>
    <row r="144" spans="3:19">
      <c r="C144" s="42">
        <v>0</v>
      </c>
      <c r="D144" s="42">
        <v>2</v>
      </c>
      <c r="E144" s="42">
        <v>0</v>
      </c>
      <c r="F144" s="42">
        <v>0</v>
      </c>
      <c r="G144" s="42">
        <v>2</v>
      </c>
      <c r="N144">
        <f t="shared" si="15"/>
        <v>0</v>
      </c>
      <c r="O144">
        <f t="shared" si="16"/>
        <v>0</v>
      </c>
      <c r="P144">
        <f t="shared" si="17"/>
        <v>0</v>
      </c>
      <c r="Q144">
        <f t="shared" si="18"/>
        <v>0</v>
      </c>
      <c r="R144">
        <f t="shared" si="19"/>
        <v>0</v>
      </c>
      <c r="S144" s="113">
        <f t="shared" si="20"/>
        <v>0</v>
      </c>
    </row>
    <row r="145" spans="1:19">
      <c r="C145" s="42">
        <v>2</v>
      </c>
      <c r="D145" s="42">
        <v>0</v>
      </c>
      <c r="E145" s="42">
        <v>0</v>
      </c>
      <c r="F145" s="42">
        <v>0</v>
      </c>
      <c r="G145" s="42">
        <v>2</v>
      </c>
      <c r="N145">
        <f t="shared" si="15"/>
        <v>0</v>
      </c>
      <c r="O145">
        <f t="shared" si="16"/>
        <v>0</v>
      </c>
      <c r="P145">
        <f t="shared" si="17"/>
        <v>0</v>
      </c>
      <c r="Q145">
        <f t="shared" si="18"/>
        <v>0</v>
      </c>
      <c r="R145">
        <f t="shared" si="19"/>
        <v>0</v>
      </c>
      <c r="S145" s="113">
        <f t="shared" si="20"/>
        <v>0</v>
      </c>
    </row>
    <row r="146" spans="1:19" ht="15.75" thickBot="1">
      <c r="C146" s="42">
        <v>0</v>
      </c>
      <c r="D146" s="42">
        <v>0</v>
      </c>
      <c r="E146" s="42">
        <v>0</v>
      </c>
      <c r="F146" s="42">
        <v>0</v>
      </c>
      <c r="G146" s="42">
        <v>0</v>
      </c>
      <c r="N146">
        <f t="shared" si="15"/>
        <v>0</v>
      </c>
      <c r="O146">
        <f t="shared" si="16"/>
        <v>0</v>
      </c>
      <c r="P146">
        <f t="shared" si="17"/>
        <v>0</v>
      </c>
      <c r="Q146">
        <f t="shared" si="18"/>
        <v>0</v>
      </c>
      <c r="R146">
        <f t="shared" si="19"/>
        <v>0</v>
      </c>
      <c r="S146" s="113">
        <f t="shared" si="20"/>
        <v>0</v>
      </c>
    </row>
    <row r="147" spans="1:19">
      <c r="A147" s="184" t="s">
        <v>1059</v>
      </c>
      <c r="B147" s="235" t="s">
        <v>1060</v>
      </c>
      <c r="C147" s="262">
        <v>10</v>
      </c>
      <c r="D147" s="248">
        <v>9</v>
      </c>
      <c r="E147" s="248">
        <v>10</v>
      </c>
      <c r="F147" s="263">
        <v>10</v>
      </c>
      <c r="G147" s="245">
        <v>39</v>
      </c>
      <c r="N147" s="241">
        <f t="shared" ref="N147:N162" si="21">IF(C147&gt;=5,1,0)</f>
        <v>1</v>
      </c>
      <c r="O147" s="241">
        <f t="shared" ref="O147:O162" si="22">IF(D147&gt;=5,1,0)</f>
        <v>1</v>
      </c>
      <c r="P147" s="241">
        <f t="shared" ref="P147:P162" si="23">IF(E147&gt;=5,1,0)</f>
        <v>1</v>
      </c>
      <c r="Q147" s="241">
        <f t="shared" ref="Q147:Q162" si="24">IF(F147&gt;=5,1,0)</f>
        <v>1</v>
      </c>
      <c r="R147" s="241">
        <f t="shared" ref="R147:R162" si="25">IF(G147&gt;=14,1,0)</f>
        <v>1</v>
      </c>
      <c r="S147" s="113">
        <f t="shared" ref="S147:S162" si="26">IF((N147+O147+P147+Q147+R147)&gt;=3,1,0)</f>
        <v>1</v>
      </c>
    </row>
    <row r="148" spans="1:19">
      <c r="B148" s="236" t="s">
        <v>1061</v>
      </c>
      <c r="C148" s="256">
        <v>10</v>
      </c>
      <c r="D148" s="242">
        <v>4</v>
      </c>
      <c r="E148" s="242">
        <v>10</v>
      </c>
      <c r="F148" s="255">
        <v>10</v>
      </c>
      <c r="G148" s="246">
        <v>34</v>
      </c>
      <c r="N148" s="241">
        <f t="shared" si="21"/>
        <v>1</v>
      </c>
      <c r="O148" s="241">
        <f t="shared" si="22"/>
        <v>0</v>
      </c>
      <c r="P148" s="241">
        <f t="shared" si="23"/>
        <v>1</v>
      </c>
      <c r="Q148" s="241">
        <f t="shared" si="24"/>
        <v>1</v>
      </c>
      <c r="R148" s="241">
        <f t="shared" si="25"/>
        <v>1</v>
      </c>
      <c r="S148" s="113">
        <f t="shared" si="26"/>
        <v>1</v>
      </c>
    </row>
    <row r="149" spans="1:19">
      <c r="B149" s="236" t="s">
        <v>1062</v>
      </c>
      <c r="C149" s="256">
        <v>10</v>
      </c>
      <c r="D149" s="242">
        <v>10</v>
      </c>
      <c r="E149" s="242">
        <v>10</v>
      </c>
      <c r="F149" s="255">
        <v>4</v>
      </c>
      <c r="G149" s="246">
        <v>34</v>
      </c>
      <c r="N149" s="241">
        <f t="shared" si="21"/>
        <v>1</v>
      </c>
      <c r="O149" s="241">
        <f t="shared" si="22"/>
        <v>1</v>
      </c>
      <c r="P149" s="241">
        <f t="shared" si="23"/>
        <v>1</v>
      </c>
      <c r="Q149" s="241">
        <f t="shared" si="24"/>
        <v>0</v>
      </c>
      <c r="R149" s="241">
        <f t="shared" si="25"/>
        <v>1</v>
      </c>
      <c r="S149" s="113">
        <f t="shared" si="26"/>
        <v>1</v>
      </c>
    </row>
    <row r="150" spans="1:19">
      <c r="B150" s="236" t="s">
        <v>1063</v>
      </c>
      <c r="C150" s="256">
        <v>10</v>
      </c>
      <c r="D150" s="242">
        <v>8</v>
      </c>
      <c r="E150" s="242">
        <v>10</v>
      </c>
      <c r="F150" s="255">
        <v>0</v>
      </c>
      <c r="G150" s="246">
        <v>28</v>
      </c>
      <c r="N150" s="241">
        <f t="shared" si="21"/>
        <v>1</v>
      </c>
      <c r="O150" s="241">
        <f t="shared" si="22"/>
        <v>1</v>
      </c>
      <c r="P150" s="241">
        <f t="shared" si="23"/>
        <v>1</v>
      </c>
      <c r="Q150" s="241">
        <f t="shared" si="24"/>
        <v>0</v>
      </c>
      <c r="R150" s="241">
        <f t="shared" si="25"/>
        <v>1</v>
      </c>
      <c r="S150" s="113">
        <f t="shared" si="26"/>
        <v>1</v>
      </c>
    </row>
    <row r="151" spans="1:19">
      <c r="B151" s="236" t="s">
        <v>1064</v>
      </c>
      <c r="C151" s="256">
        <v>8</v>
      </c>
      <c r="D151" s="242">
        <v>6</v>
      </c>
      <c r="E151" s="242">
        <v>10</v>
      </c>
      <c r="F151" s="255">
        <v>0</v>
      </c>
      <c r="G151" s="246">
        <v>24</v>
      </c>
      <c r="N151" s="241">
        <f t="shared" si="21"/>
        <v>1</v>
      </c>
      <c r="O151" s="241">
        <f t="shared" si="22"/>
        <v>1</v>
      </c>
      <c r="P151" s="241">
        <f t="shared" si="23"/>
        <v>1</v>
      </c>
      <c r="Q151" s="241">
        <f t="shared" si="24"/>
        <v>0</v>
      </c>
      <c r="R151" s="241">
        <f t="shared" si="25"/>
        <v>1</v>
      </c>
      <c r="S151" s="113">
        <f t="shared" si="26"/>
        <v>1</v>
      </c>
    </row>
    <row r="152" spans="1:19">
      <c r="B152" s="236" t="s">
        <v>1065</v>
      </c>
      <c r="C152" s="256">
        <v>10</v>
      </c>
      <c r="D152" s="242">
        <v>6</v>
      </c>
      <c r="E152" s="242">
        <v>0</v>
      </c>
      <c r="F152" s="255">
        <v>4</v>
      </c>
      <c r="G152" s="246">
        <v>20</v>
      </c>
      <c r="N152" s="241">
        <f t="shared" si="21"/>
        <v>1</v>
      </c>
      <c r="O152" s="241">
        <f t="shared" si="22"/>
        <v>1</v>
      </c>
      <c r="P152" s="241">
        <f t="shared" si="23"/>
        <v>0</v>
      </c>
      <c r="Q152" s="241">
        <f t="shared" si="24"/>
        <v>0</v>
      </c>
      <c r="R152" s="241">
        <f t="shared" si="25"/>
        <v>1</v>
      </c>
      <c r="S152" s="113">
        <f t="shared" si="26"/>
        <v>1</v>
      </c>
    </row>
    <row r="153" spans="1:19" ht="15.75" thickBot="1">
      <c r="B153" s="237" t="s">
        <v>1066</v>
      </c>
      <c r="C153" s="259">
        <v>7</v>
      </c>
      <c r="D153" s="260">
        <v>2</v>
      </c>
      <c r="E153" s="260">
        <v>10</v>
      </c>
      <c r="F153" s="261">
        <v>0</v>
      </c>
      <c r="G153" s="247">
        <v>19</v>
      </c>
      <c r="N153" s="241">
        <f t="shared" si="21"/>
        <v>1</v>
      </c>
      <c r="O153" s="241">
        <f t="shared" si="22"/>
        <v>0</v>
      </c>
      <c r="P153" s="241">
        <f t="shared" si="23"/>
        <v>1</v>
      </c>
      <c r="Q153" s="241">
        <f t="shared" si="24"/>
        <v>0</v>
      </c>
      <c r="R153" s="241">
        <f t="shared" si="25"/>
        <v>1</v>
      </c>
      <c r="S153" s="113">
        <f t="shared" si="26"/>
        <v>1</v>
      </c>
    </row>
    <row r="154" spans="1:19">
      <c r="B154" s="240" t="s">
        <v>1067</v>
      </c>
      <c r="C154" s="249">
        <v>2</v>
      </c>
      <c r="D154" s="243">
        <v>0</v>
      </c>
      <c r="E154" s="243">
        <v>10</v>
      </c>
      <c r="F154" s="252">
        <v>0</v>
      </c>
      <c r="G154" s="264">
        <v>12</v>
      </c>
      <c r="N154" s="241">
        <f t="shared" si="21"/>
        <v>0</v>
      </c>
      <c r="O154" s="241">
        <f t="shared" si="22"/>
        <v>0</v>
      </c>
      <c r="P154" s="241">
        <f t="shared" si="23"/>
        <v>1</v>
      </c>
      <c r="Q154" s="241">
        <f t="shared" si="24"/>
        <v>0</v>
      </c>
      <c r="R154" s="241">
        <f t="shared" si="25"/>
        <v>0</v>
      </c>
      <c r="S154" s="113">
        <f t="shared" si="26"/>
        <v>0</v>
      </c>
    </row>
    <row r="155" spans="1:19">
      <c r="B155" s="238" t="s">
        <v>1068</v>
      </c>
      <c r="C155" s="250">
        <v>10</v>
      </c>
      <c r="D155" s="242">
        <v>1</v>
      </c>
      <c r="E155" s="242">
        <v>0</v>
      </c>
      <c r="F155" s="253">
        <v>0</v>
      </c>
      <c r="G155" s="257">
        <v>11</v>
      </c>
      <c r="N155" s="241">
        <f t="shared" si="21"/>
        <v>1</v>
      </c>
      <c r="O155" s="241">
        <f t="shared" si="22"/>
        <v>0</v>
      </c>
      <c r="P155" s="241">
        <f t="shared" si="23"/>
        <v>0</v>
      </c>
      <c r="Q155" s="241">
        <f t="shared" si="24"/>
        <v>0</v>
      </c>
      <c r="R155" s="241">
        <f t="shared" si="25"/>
        <v>0</v>
      </c>
      <c r="S155" s="113">
        <f t="shared" si="26"/>
        <v>0</v>
      </c>
    </row>
    <row r="156" spans="1:19">
      <c r="B156" s="238" t="s">
        <v>1069</v>
      </c>
      <c r="C156" s="250">
        <v>4</v>
      </c>
      <c r="D156" s="242">
        <v>2</v>
      </c>
      <c r="E156" s="242">
        <v>4</v>
      </c>
      <c r="F156" s="253">
        <v>0</v>
      </c>
      <c r="G156" s="257">
        <v>10</v>
      </c>
      <c r="N156" s="241">
        <f t="shared" si="21"/>
        <v>0</v>
      </c>
      <c r="O156" s="241">
        <f t="shared" si="22"/>
        <v>0</v>
      </c>
      <c r="P156" s="241">
        <f t="shared" si="23"/>
        <v>0</v>
      </c>
      <c r="Q156" s="241">
        <f t="shared" si="24"/>
        <v>0</v>
      </c>
      <c r="R156" s="241">
        <f t="shared" si="25"/>
        <v>0</v>
      </c>
      <c r="S156" s="113">
        <f t="shared" si="26"/>
        <v>0</v>
      </c>
    </row>
    <row r="157" spans="1:19">
      <c r="B157" s="238" t="s">
        <v>1070</v>
      </c>
      <c r="C157" s="250">
        <v>0</v>
      </c>
      <c r="D157" s="242">
        <v>0</v>
      </c>
      <c r="E157" s="242">
        <v>8</v>
      </c>
      <c r="F157" s="253">
        <v>0</v>
      </c>
      <c r="G157" s="257">
        <v>8</v>
      </c>
      <c r="N157" s="241">
        <f t="shared" si="21"/>
        <v>0</v>
      </c>
      <c r="O157" s="241">
        <f t="shared" si="22"/>
        <v>0</v>
      </c>
      <c r="P157" s="241">
        <f t="shared" si="23"/>
        <v>1</v>
      </c>
      <c r="Q157" s="241">
        <f t="shared" si="24"/>
        <v>0</v>
      </c>
      <c r="R157" s="241">
        <f t="shared" si="25"/>
        <v>0</v>
      </c>
      <c r="S157" s="113">
        <f t="shared" si="26"/>
        <v>0</v>
      </c>
    </row>
    <row r="158" spans="1:19">
      <c r="B158" s="238" t="s">
        <v>1071</v>
      </c>
      <c r="C158" s="250">
        <v>2</v>
      </c>
      <c r="D158" s="242">
        <v>2</v>
      </c>
      <c r="E158" s="242">
        <v>0</v>
      </c>
      <c r="F158" s="253">
        <v>0</v>
      </c>
      <c r="G158" s="257">
        <v>4</v>
      </c>
      <c r="N158" s="241">
        <f t="shared" si="21"/>
        <v>0</v>
      </c>
      <c r="O158" s="241">
        <f t="shared" si="22"/>
        <v>0</v>
      </c>
      <c r="P158" s="241">
        <f t="shared" si="23"/>
        <v>0</v>
      </c>
      <c r="Q158" s="241">
        <f t="shared" si="24"/>
        <v>0</v>
      </c>
      <c r="R158" s="241">
        <f t="shared" si="25"/>
        <v>0</v>
      </c>
      <c r="S158" s="113">
        <f t="shared" si="26"/>
        <v>0</v>
      </c>
    </row>
    <row r="159" spans="1:19">
      <c r="B159" s="238" t="s">
        <v>1072</v>
      </c>
      <c r="C159" s="250">
        <v>0</v>
      </c>
      <c r="D159" s="242">
        <v>1</v>
      </c>
      <c r="E159" s="242">
        <v>2</v>
      </c>
      <c r="F159" s="253">
        <v>0</v>
      </c>
      <c r="G159" s="257">
        <v>3</v>
      </c>
      <c r="N159" s="241">
        <f t="shared" si="21"/>
        <v>0</v>
      </c>
      <c r="O159" s="241">
        <f t="shared" si="22"/>
        <v>0</v>
      </c>
      <c r="P159" s="241">
        <f t="shared" si="23"/>
        <v>0</v>
      </c>
      <c r="Q159" s="241">
        <f t="shared" si="24"/>
        <v>0</v>
      </c>
      <c r="R159" s="241">
        <f t="shared" si="25"/>
        <v>0</v>
      </c>
      <c r="S159" s="113">
        <f t="shared" si="26"/>
        <v>0</v>
      </c>
    </row>
    <row r="160" spans="1:19">
      <c r="B160" s="238" t="s">
        <v>1073</v>
      </c>
      <c r="C160" s="250">
        <v>0</v>
      </c>
      <c r="D160" s="242">
        <v>1</v>
      </c>
      <c r="E160" s="242">
        <v>2</v>
      </c>
      <c r="F160" s="253">
        <v>0</v>
      </c>
      <c r="G160" s="257">
        <v>3</v>
      </c>
      <c r="N160" s="241">
        <f t="shared" si="21"/>
        <v>0</v>
      </c>
      <c r="O160" s="241">
        <f t="shared" si="22"/>
        <v>0</v>
      </c>
      <c r="P160" s="241">
        <f t="shared" si="23"/>
        <v>0</v>
      </c>
      <c r="Q160" s="241">
        <f t="shared" si="24"/>
        <v>0</v>
      </c>
      <c r="R160" s="241">
        <f t="shared" si="25"/>
        <v>0</v>
      </c>
      <c r="S160" s="113">
        <f t="shared" si="26"/>
        <v>0</v>
      </c>
    </row>
    <row r="161" spans="2:19">
      <c r="B161" s="238" t="s">
        <v>1074</v>
      </c>
      <c r="C161" s="250">
        <v>0</v>
      </c>
      <c r="D161" s="242">
        <v>0</v>
      </c>
      <c r="E161" s="242">
        <v>0</v>
      </c>
      <c r="F161" s="253">
        <v>0</v>
      </c>
      <c r="G161" s="257">
        <v>0</v>
      </c>
      <c r="N161" s="241">
        <f t="shared" si="21"/>
        <v>0</v>
      </c>
      <c r="O161" s="241">
        <f t="shared" si="22"/>
        <v>0</v>
      </c>
      <c r="P161" s="241">
        <f t="shared" si="23"/>
        <v>0</v>
      </c>
      <c r="Q161" s="241">
        <f t="shared" si="24"/>
        <v>0</v>
      </c>
      <c r="R161" s="241">
        <f t="shared" si="25"/>
        <v>0</v>
      </c>
      <c r="S161" s="113">
        <f t="shared" si="26"/>
        <v>0</v>
      </c>
    </row>
    <row r="162" spans="2:19" ht="15.75" thickBot="1">
      <c r="B162" s="239" t="s">
        <v>1075</v>
      </c>
      <c r="C162" s="251">
        <v>0</v>
      </c>
      <c r="D162" s="244">
        <v>0</v>
      </c>
      <c r="E162" s="244">
        <v>0</v>
      </c>
      <c r="F162" s="254">
        <v>0</v>
      </c>
      <c r="G162" s="258">
        <v>0</v>
      </c>
      <c r="N162" s="241">
        <f t="shared" si="21"/>
        <v>0</v>
      </c>
      <c r="O162" s="241">
        <f t="shared" si="22"/>
        <v>0</v>
      </c>
      <c r="P162" s="241">
        <f t="shared" si="23"/>
        <v>0</v>
      </c>
      <c r="Q162" s="241">
        <f t="shared" si="24"/>
        <v>0</v>
      </c>
      <c r="R162" s="241">
        <f t="shared" si="25"/>
        <v>0</v>
      </c>
      <c r="S162" s="113">
        <f t="shared" si="26"/>
        <v>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m F x U z n L U 3 + l A A A A 9 Q A A A B I A H A B D b 2 5 m a W c v U G F j a 2 F n Z S 5 4 b W w g o h g A K K A U A A A A A A A A A A A A A A A A A A A A A A A A A A A A h Y + x D o I w G I R f h X S n L T U m S H 7 K w C q J i Y k x b k 2 p 0 A j F 0 G J 5 N w c f y V c Q o 6 i b 4 3 1 3 l 9 z d r z f I x r Y J L q q 3 u j M p i j B F g T K y K 7 W p U j S 4 Y x i j j M N G y J O o V D C F j U 1 G q 1 N U O 3 d O C P H e Y 7 / A X V 8 R R m l E 9 s V 6 K 2 v V i l A b 6 4 S R C n 1 a 5 f 8 W 4 r B 7 j e E M r y h e x g x T I D O D Q p u v z 6 a 5 T / c H Q j 4 0 b u g V l z b M D 0 B m C e R 9 g T 8 A U E s D B B Q A A g A I A E p h c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Y X F T K I p H u A 4 A A A A R A A A A E w A c A E Z v c m 1 1 b G F z L 1 N l Y 3 R p b 2 4 x L m 0 g o h g A K K A U A A A A A A A A A A A A A A A A A A A A A A A A A A A A K 0 5 N L s n M z 1 M I h t C G 1 g B Q S w E C L Q A U A A I A C A B K Y X F T O c t T f 6 U A A A D 1 A A A A E g A A A A A A A A A A A A A A A A A A A A A A Q 2 9 u Z m l n L 1 B h Y 2 t h Z 2 U u e G 1 s U E s B A i 0 A F A A C A A g A S m F x U w / K 6 a u k A A A A 6 Q A A A B M A A A A A A A A A A A A A A A A A 8 Q A A A F t D b 2 5 0 Z W 5 0 X 1 R 5 c G V z X S 5 4 b W x Q S w E C L Q A U A A I A C A B K Y X F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F 1 J I A X + n k C G f D U l m A 6 L y w A A A A A C A A A A A A A Q Z g A A A A E A A C A A A A D x m U Y I 5 3 l / b 1 8 W 5 r t 6 m y W P B m Q z U D o j 6 y o o C 3 K Q n + W 0 6 w A A A A A O g A A A A A I A A C A A A A D c N X c 8 C / t j M 8 4 p O P W A z D E s Z / U 1 v p Y W d 3 z b 4 m x W J 9 o 6 p V A A A A B U S k / m / y / V K 1 Y e w U l x d O u T r C j m d R K P l A O B z w I H h n i O x V p k Q + 0 6 0 3 l 6 M B r T A J x 7 g b D 8 W j 7 g B p R S b p t r T 5 8 Q / p D a N Q c 0 T X X M r U R t D D D f S b p h v E A A A A B / K H n + p I I m F L j X G E m F H S r N v 9 h V + F f F b G A 9 4 M C J A q / d l Y j Q Z A x G Z i O / N u O j B Y I U K E e W I K 7 l C W B 3 y y N I e G 7 0 r K s y < / D a t a M a s h u p > 
</file>

<file path=customXml/itemProps1.xml><?xml version="1.0" encoding="utf-8"?>
<ds:datastoreItem xmlns:ds="http://schemas.openxmlformats.org/officeDocument/2006/customXml" ds:itemID="{1C1E82F0-724C-4DFB-A589-0D87F659A7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List1</vt:lpstr>
      <vt:lpstr>List2</vt:lpstr>
      <vt:lpstr>List3</vt:lpstr>
      <vt:lpstr>List4</vt:lpstr>
      <vt:lpstr>List5</vt:lpstr>
      <vt:lpstr>List6</vt:lpstr>
      <vt:lpstr>List7</vt:lpstr>
      <vt:lpstr>List8</vt:lpstr>
      <vt:lpstr>List9</vt:lpstr>
      <vt:lpstr>List10</vt:lpstr>
      <vt:lpstr>List12</vt:lpstr>
      <vt:lpstr>List11</vt:lpstr>
      <vt:lpstr>List13</vt:lpstr>
      <vt:lpstr>List14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 Carbon</dc:creator>
  <cp:lastModifiedBy>X1 Carbon</cp:lastModifiedBy>
  <dcterms:created xsi:type="dcterms:W3CDTF">2021-09-11T06:07:07Z</dcterms:created>
  <dcterms:modified xsi:type="dcterms:W3CDTF">2022-05-15T13:19:41Z</dcterms:modified>
</cp:coreProperties>
</file>