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bookViews>
    <workbookView xWindow="0" yWindow="0" windowWidth="5460" windowHeight="7080" activeTab="3"/>
  </bookViews>
  <sheets>
    <sheet name="všechny kraje" sheetId="4" r:id="rId1"/>
    <sheet name="shrnutí" sheetId="5" r:id="rId2"/>
    <sheet name="zařazení" sheetId="6" r:id="rId3"/>
    <sheet name="všechny kraje_reliabilita" sheetId="19" r:id="rId4"/>
    <sheet name="Olomoucký kraj" sheetId="1" r:id="rId5"/>
    <sheet name="Ol_Pearson" sheetId="10" r:id="rId6"/>
    <sheet name="_ověření" sheetId="8" r:id="rId7"/>
    <sheet name="Ol_reliabilita" sheetId="16" r:id="rId8"/>
    <sheet name="Praha kraj" sheetId="2" r:id="rId9"/>
    <sheet name="P_Pearson" sheetId="11" r:id="rId10"/>
    <sheet name="P_reliabilita" sheetId="17" r:id="rId11"/>
    <sheet name="Karlovarský kraj" sheetId="3" r:id="rId12"/>
    <sheet name="KK_Pearson" sheetId="12" r:id="rId13"/>
    <sheet name="KK_reliabilita" sheetId="18" r:id="rId14"/>
    <sheet name="všechny kraje_Pearson" sheetId="15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5" l="1"/>
  <c r="E20" i="5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3" i="4"/>
  <c r="J6" i="5"/>
  <c r="J5" i="5"/>
  <c r="J4" i="5"/>
  <c r="J3" i="5"/>
  <c r="J2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G22" i="5"/>
  <c r="AG21" i="2"/>
  <c r="AF21" i="2" l="1"/>
  <c r="AI43" i="3"/>
  <c r="AH43" i="3"/>
  <c r="AN98" i="4" l="1"/>
  <c r="AM98" i="4"/>
  <c r="AL98" i="4"/>
  <c r="AK98" i="4"/>
  <c r="Z98" i="4"/>
  <c r="Y98" i="4"/>
  <c r="X98" i="4"/>
  <c r="W98" i="4"/>
  <c r="S98" i="4"/>
  <c r="R98" i="4"/>
  <c r="Q98" i="4"/>
  <c r="P98" i="4"/>
  <c r="L98" i="4"/>
  <c r="K98" i="4"/>
  <c r="J98" i="4"/>
  <c r="I98" i="4"/>
  <c r="C98" i="4"/>
  <c r="D98" i="4"/>
  <c r="E98" i="4"/>
  <c r="B98" i="4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F2" i="5"/>
  <c r="M25" i="18"/>
  <c r="L25" i="18"/>
  <c r="K25" i="18"/>
  <c r="J25" i="18"/>
  <c r="I25" i="18"/>
  <c r="J24" i="18"/>
  <c r="K24" i="18"/>
  <c r="L24" i="18"/>
  <c r="M24" i="18"/>
  <c r="I24" i="18"/>
  <c r="K27" i="18"/>
  <c r="I27" i="18"/>
  <c r="J27" i="18"/>
  <c r="L27" i="18"/>
  <c r="M27" i="18"/>
  <c r="M15" i="18"/>
  <c r="M16" i="18"/>
  <c r="M17" i="18"/>
  <c r="M18" i="18"/>
  <c r="M19" i="18"/>
  <c r="M20" i="18"/>
  <c r="M21" i="18"/>
  <c r="M22" i="18"/>
  <c r="M23" i="18"/>
  <c r="L15" i="18"/>
  <c r="L16" i="18"/>
  <c r="L17" i="18"/>
  <c r="L18" i="18"/>
  <c r="L19" i="18"/>
  <c r="L20" i="18"/>
  <c r="L21" i="18"/>
  <c r="L22" i="18"/>
  <c r="L23" i="18"/>
  <c r="K15" i="18"/>
  <c r="K16" i="18"/>
  <c r="K17" i="18"/>
  <c r="K18" i="18"/>
  <c r="K19" i="18"/>
  <c r="K20" i="18"/>
  <c r="K21" i="18"/>
  <c r="K22" i="18"/>
  <c r="K23" i="18"/>
  <c r="J15" i="18"/>
  <c r="J16" i="18"/>
  <c r="J17" i="18"/>
  <c r="J18" i="18"/>
  <c r="J19" i="18"/>
  <c r="J20" i="18"/>
  <c r="J21" i="18"/>
  <c r="J22" i="18"/>
  <c r="J23" i="18"/>
  <c r="M14" i="18"/>
  <c r="L14" i="18"/>
  <c r="K14" i="18"/>
  <c r="J14" i="18"/>
  <c r="I15" i="18"/>
  <c r="I16" i="18"/>
  <c r="I17" i="18"/>
  <c r="I18" i="18"/>
  <c r="I19" i="18"/>
  <c r="I20" i="18"/>
  <c r="I21" i="18"/>
  <c r="I22" i="18"/>
  <c r="I23" i="18"/>
  <c r="I14" i="18"/>
  <c r="J13" i="18"/>
  <c r="K13" i="18"/>
  <c r="L13" i="18"/>
  <c r="M13" i="18"/>
  <c r="I13" i="18"/>
  <c r="L27" i="12" l="1"/>
  <c r="I27" i="12"/>
  <c r="I14" i="12"/>
  <c r="K18" i="12" s="1"/>
  <c r="I13" i="12"/>
  <c r="M17" i="12"/>
  <c r="M22" i="12"/>
  <c r="M15" i="12"/>
  <c r="L17" i="12"/>
  <c r="L21" i="12"/>
  <c r="L22" i="12"/>
  <c r="L15" i="12"/>
  <c r="K16" i="12"/>
  <c r="L16" i="12" s="1"/>
  <c r="K17" i="12"/>
  <c r="K19" i="12"/>
  <c r="L19" i="12" s="1"/>
  <c r="K20" i="12"/>
  <c r="L20" i="12" s="1"/>
  <c r="K21" i="12"/>
  <c r="M21" i="12" s="1"/>
  <c r="K22" i="12"/>
  <c r="K23" i="12"/>
  <c r="L23" i="12" s="1"/>
  <c r="K24" i="12"/>
  <c r="L24" i="12" s="1"/>
  <c r="K15" i="12"/>
  <c r="J17" i="12"/>
  <c r="J18" i="12"/>
  <c r="J21" i="12"/>
  <c r="J22" i="12"/>
  <c r="J15" i="12"/>
  <c r="I16" i="12"/>
  <c r="I17" i="12"/>
  <c r="I18" i="12"/>
  <c r="I19" i="12"/>
  <c r="I20" i="12"/>
  <c r="I21" i="12"/>
  <c r="I22" i="12"/>
  <c r="I23" i="12"/>
  <c r="I24" i="12"/>
  <c r="I15" i="12"/>
  <c r="M18" i="12" l="1"/>
  <c r="L18" i="12"/>
  <c r="L25" i="12" s="1"/>
  <c r="L26" i="12" s="1"/>
  <c r="M16" i="12"/>
  <c r="K27" i="12" s="1"/>
  <c r="M23" i="12"/>
  <c r="M19" i="12"/>
  <c r="M24" i="12"/>
  <c r="M20" i="12"/>
  <c r="J24" i="12"/>
  <c r="J20" i="12"/>
  <c r="J16" i="12"/>
  <c r="J23" i="12"/>
  <c r="J19" i="12"/>
  <c r="J25" i="12" s="1"/>
  <c r="J26" i="12" s="1"/>
  <c r="AO74" i="19"/>
  <c r="AN74" i="19"/>
  <c r="AM74" i="19"/>
  <c r="AL74" i="19"/>
  <c r="AK74" i="19"/>
  <c r="AK75" i="19" s="1"/>
  <c r="AK76" i="19" s="1"/>
  <c r="AH74" i="19"/>
  <c r="AG74" i="19"/>
  <c r="AF74" i="19"/>
  <c r="AE74" i="19"/>
  <c r="AD74" i="19"/>
  <c r="AD75" i="19" s="1"/>
  <c r="AD76" i="19" s="1"/>
  <c r="AA74" i="19"/>
  <c r="Z74" i="19"/>
  <c r="Y74" i="19"/>
  <c r="X74" i="19"/>
  <c r="W74" i="19"/>
  <c r="W75" i="19" s="1"/>
  <c r="W76" i="19" s="1"/>
  <c r="T74" i="19"/>
  <c r="S74" i="19"/>
  <c r="R74" i="19"/>
  <c r="Q74" i="19"/>
  <c r="P74" i="19"/>
  <c r="P75" i="19" s="1"/>
  <c r="P76" i="19" s="1"/>
  <c r="I74" i="19"/>
  <c r="M74" i="19"/>
  <c r="L74" i="19"/>
  <c r="K74" i="19"/>
  <c r="J74" i="19"/>
  <c r="I75" i="19"/>
  <c r="I76" i="19" s="1"/>
  <c r="B76" i="19"/>
  <c r="B75" i="19"/>
  <c r="C74" i="19"/>
  <c r="D74" i="19"/>
  <c r="E74" i="19"/>
  <c r="F74" i="19"/>
  <c r="B74" i="19"/>
  <c r="F72" i="19"/>
  <c r="G72" i="19" s="1"/>
  <c r="F71" i="19"/>
  <c r="G71" i="19" s="1"/>
  <c r="F70" i="19"/>
  <c r="G70" i="19" s="1"/>
  <c r="F69" i="19"/>
  <c r="G69" i="19" s="1"/>
  <c r="F68" i="19"/>
  <c r="G68" i="19" s="1"/>
  <c r="F67" i="19"/>
  <c r="G67" i="19" s="1"/>
  <c r="F66" i="19"/>
  <c r="G66" i="19" s="1"/>
  <c r="F65" i="19"/>
  <c r="G65" i="19" s="1"/>
  <c r="F64" i="19"/>
  <c r="G64" i="19" s="1"/>
  <c r="F63" i="19"/>
  <c r="G63" i="19" s="1"/>
  <c r="F62" i="19"/>
  <c r="G62" i="19" s="1"/>
  <c r="F61" i="19"/>
  <c r="G61" i="19" s="1"/>
  <c r="AA60" i="19"/>
  <c r="AB60" i="19" s="1"/>
  <c r="T60" i="19"/>
  <c r="U60" i="19" s="1"/>
  <c r="F60" i="19"/>
  <c r="G60" i="19" s="1"/>
  <c r="AA59" i="19"/>
  <c r="AB59" i="19" s="1"/>
  <c r="T59" i="19"/>
  <c r="U59" i="19" s="1"/>
  <c r="F59" i="19"/>
  <c r="G59" i="19" s="1"/>
  <c r="AA58" i="19"/>
  <c r="AB58" i="19" s="1"/>
  <c r="T58" i="19"/>
  <c r="U58" i="19" s="1"/>
  <c r="F58" i="19"/>
  <c r="G58" i="19" s="1"/>
  <c r="AA57" i="19"/>
  <c r="AB57" i="19" s="1"/>
  <c r="T57" i="19"/>
  <c r="U57" i="19" s="1"/>
  <c r="F57" i="19"/>
  <c r="G57" i="19" s="1"/>
  <c r="AA56" i="19"/>
  <c r="AB56" i="19" s="1"/>
  <c r="T56" i="19"/>
  <c r="U56" i="19" s="1"/>
  <c r="F56" i="19"/>
  <c r="G56" i="19" s="1"/>
  <c r="AO55" i="19"/>
  <c r="AP55" i="19" s="1"/>
  <c r="AA55" i="19"/>
  <c r="AB55" i="19" s="1"/>
  <c r="T55" i="19"/>
  <c r="U55" i="19" s="1"/>
  <c r="M55" i="19"/>
  <c r="N55" i="19" s="1"/>
  <c r="F55" i="19"/>
  <c r="G55" i="19" s="1"/>
  <c r="AO54" i="19"/>
  <c r="AP54" i="19" s="1"/>
  <c r="AH54" i="19"/>
  <c r="AI54" i="19" s="1"/>
  <c r="AA54" i="19"/>
  <c r="AB54" i="19" s="1"/>
  <c r="T54" i="19"/>
  <c r="U54" i="19" s="1"/>
  <c r="M54" i="19"/>
  <c r="N54" i="19" s="1"/>
  <c r="F54" i="19"/>
  <c r="G54" i="19" s="1"/>
  <c r="AO53" i="19"/>
  <c r="AP53" i="19" s="1"/>
  <c r="AH53" i="19"/>
  <c r="AI53" i="19" s="1"/>
  <c r="AA53" i="19"/>
  <c r="AB53" i="19" s="1"/>
  <c r="T53" i="19"/>
  <c r="U53" i="19" s="1"/>
  <c r="M53" i="19"/>
  <c r="N53" i="19" s="1"/>
  <c r="F53" i="19"/>
  <c r="G53" i="19" s="1"/>
  <c r="AO52" i="19"/>
  <c r="AP52" i="19" s="1"/>
  <c r="AH52" i="19"/>
  <c r="AI52" i="19" s="1"/>
  <c r="AA52" i="19"/>
  <c r="AB52" i="19" s="1"/>
  <c r="T52" i="19"/>
  <c r="U52" i="19" s="1"/>
  <c r="M52" i="19"/>
  <c r="N52" i="19" s="1"/>
  <c r="F52" i="19"/>
  <c r="G52" i="19" s="1"/>
  <c r="AO51" i="19"/>
  <c r="AP51" i="19" s="1"/>
  <c r="AH51" i="19"/>
  <c r="AI51" i="19" s="1"/>
  <c r="AA51" i="19"/>
  <c r="AB51" i="19" s="1"/>
  <c r="T51" i="19"/>
  <c r="U51" i="19" s="1"/>
  <c r="M51" i="19"/>
  <c r="N51" i="19" s="1"/>
  <c r="F51" i="19"/>
  <c r="G51" i="19" s="1"/>
  <c r="AO50" i="19"/>
  <c r="AP50" i="19" s="1"/>
  <c r="AH50" i="19"/>
  <c r="AI50" i="19" s="1"/>
  <c r="AA50" i="19"/>
  <c r="AB50" i="19" s="1"/>
  <c r="T50" i="19"/>
  <c r="U50" i="19" s="1"/>
  <c r="M50" i="19"/>
  <c r="N50" i="19" s="1"/>
  <c r="F50" i="19"/>
  <c r="G50" i="19" s="1"/>
  <c r="AO49" i="19"/>
  <c r="AP49" i="19" s="1"/>
  <c r="AH49" i="19"/>
  <c r="AI49" i="19" s="1"/>
  <c r="AA49" i="19"/>
  <c r="AB49" i="19" s="1"/>
  <c r="T49" i="19"/>
  <c r="U49" i="19" s="1"/>
  <c r="M49" i="19"/>
  <c r="N49" i="19" s="1"/>
  <c r="F49" i="19"/>
  <c r="G49" i="19" s="1"/>
  <c r="AO48" i="19"/>
  <c r="AP48" i="19" s="1"/>
  <c r="AH48" i="19"/>
  <c r="AI48" i="19" s="1"/>
  <c r="AA48" i="19"/>
  <c r="AB48" i="19" s="1"/>
  <c r="T48" i="19"/>
  <c r="U48" i="19" s="1"/>
  <c r="M48" i="19"/>
  <c r="N48" i="19" s="1"/>
  <c r="F48" i="19"/>
  <c r="G48" i="19" s="1"/>
  <c r="AO47" i="19"/>
  <c r="AP47" i="19" s="1"/>
  <c r="AH47" i="19"/>
  <c r="AI47" i="19" s="1"/>
  <c r="AA47" i="19"/>
  <c r="AB47" i="19" s="1"/>
  <c r="T47" i="19"/>
  <c r="U47" i="19" s="1"/>
  <c r="M47" i="19"/>
  <c r="N47" i="19" s="1"/>
  <c r="F47" i="19"/>
  <c r="G47" i="19" s="1"/>
  <c r="AO46" i="19"/>
  <c r="AP46" i="19" s="1"/>
  <c r="AH46" i="19"/>
  <c r="AI46" i="19" s="1"/>
  <c r="AA46" i="19"/>
  <c r="AB46" i="19" s="1"/>
  <c r="T46" i="19"/>
  <c r="U46" i="19" s="1"/>
  <c r="M46" i="19"/>
  <c r="N46" i="19" s="1"/>
  <c r="F46" i="19"/>
  <c r="G46" i="19" s="1"/>
  <c r="AO45" i="19"/>
  <c r="AP45" i="19" s="1"/>
  <c r="AH45" i="19"/>
  <c r="AI45" i="19" s="1"/>
  <c r="AA45" i="19"/>
  <c r="AB45" i="19" s="1"/>
  <c r="T45" i="19"/>
  <c r="U45" i="19" s="1"/>
  <c r="M45" i="19"/>
  <c r="N45" i="19" s="1"/>
  <c r="F45" i="19"/>
  <c r="G45" i="19" s="1"/>
  <c r="AO44" i="19"/>
  <c r="AP44" i="19" s="1"/>
  <c r="AH44" i="19"/>
  <c r="AI44" i="19" s="1"/>
  <c r="AA44" i="19"/>
  <c r="AB44" i="19" s="1"/>
  <c r="T44" i="19"/>
  <c r="U44" i="19" s="1"/>
  <c r="M44" i="19"/>
  <c r="N44" i="19" s="1"/>
  <c r="F44" i="19"/>
  <c r="G44" i="19" s="1"/>
  <c r="AO43" i="19"/>
  <c r="AP43" i="19" s="1"/>
  <c r="AH43" i="19"/>
  <c r="AI43" i="19" s="1"/>
  <c r="AA43" i="19"/>
  <c r="AB43" i="19" s="1"/>
  <c r="T43" i="19"/>
  <c r="U43" i="19" s="1"/>
  <c r="M43" i="19"/>
  <c r="N43" i="19" s="1"/>
  <c r="F43" i="19"/>
  <c r="G43" i="19" s="1"/>
  <c r="AO42" i="19"/>
  <c r="AP42" i="19" s="1"/>
  <c r="AH42" i="19"/>
  <c r="AI42" i="19" s="1"/>
  <c r="AA42" i="19"/>
  <c r="AB42" i="19" s="1"/>
  <c r="T42" i="19"/>
  <c r="U42" i="19" s="1"/>
  <c r="M42" i="19"/>
  <c r="N42" i="19" s="1"/>
  <c r="F42" i="19"/>
  <c r="G42" i="19" s="1"/>
  <c r="AO41" i="19"/>
  <c r="AP41" i="19" s="1"/>
  <c r="AH41" i="19"/>
  <c r="AI41" i="19" s="1"/>
  <c r="AA41" i="19"/>
  <c r="AB41" i="19" s="1"/>
  <c r="T41" i="19"/>
  <c r="U41" i="19" s="1"/>
  <c r="M41" i="19"/>
  <c r="N41" i="19" s="1"/>
  <c r="F41" i="19"/>
  <c r="G41" i="19" s="1"/>
  <c r="AO40" i="19"/>
  <c r="AP40" i="19" s="1"/>
  <c r="AH40" i="19"/>
  <c r="AI40" i="19" s="1"/>
  <c r="AA40" i="19"/>
  <c r="AB40" i="19" s="1"/>
  <c r="T40" i="19"/>
  <c r="U40" i="19" s="1"/>
  <c r="M40" i="19"/>
  <c r="N40" i="19" s="1"/>
  <c r="F40" i="19"/>
  <c r="G40" i="19" s="1"/>
  <c r="AO39" i="19"/>
  <c r="AP39" i="19" s="1"/>
  <c r="AH39" i="19"/>
  <c r="AI39" i="19" s="1"/>
  <c r="AA39" i="19"/>
  <c r="AB39" i="19" s="1"/>
  <c r="T39" i="19"/>
  <c r="U39" i="19" s="1"/>
  <c r="M39" i="19"/>
  <c r="N39" i="19" s="1"/>
  <c r="F39" i="19"/>
  <c r="G39" i="19" s="1"/>
  <c r="AO38" i="19"/>
  <c r="AP38" i="19" s="1"/>
  <c r="AH38" i="19"/>
  <c r="AI38" i="19" s="1"/>
  <c r="AA38" i="19"/>
  <c r="AB38" i="19" s="1"/>
  <c r="T38" i="19"/>
  <c r="U38" i="19" s="1"/>
  <c r="M38" i="19"/>
  <c r="N38" i="19" s="1"/>
  <c r="F38" i="19"/>
  <c r="G38" i="19" s="1"/>
  <c r="AO37" i="19"/>
  <c r="AP37" i="19" s="1"/>
  <c r="AH37" i="19"/>
  <c r="AI37" i="19" s="1"/>
  <c r="AA37" i="19"/>
  <c r="AB37" i="19" s="1"/>
  <c r="T37" i="19"/>
  <c r="U37" i="19" s="1"/>
  <c r="N37" i="19"/>
  <c r="M37" i="19"/>
  <c r="F37" i="19"/>
  <c r="G37" i="19" s="1"/>
  <c r="AO36" i="19"/>
  <c r="AP36" i="19" s="1"/>
  <c r="AH36" i="19"/>
  <c r="AI36" i="19" s="1"/>
  <c r="AA36" i="19"/>
  <c r="AB36" i="19" s="1"/>
  <c r="T36" i="19"/>
  <c r="U36" i="19" s="1"/>
  <c r="M36" i="19"/>
  <c r="N36" i="19" s="1"/>
  <c r="F36" i="19"/>
  <c r="G36" i="19" s="1"/>
  <c r="AP35" i="19"/>
  <c r="AO35" i="19"/>
  <c r="AH35" i="19"/>
  <c r="AI35" i="19" s="1"/>
  <c r="AB35" i="19"/>
  <c r="AA35" i="19"/>
  <c r="T35" i="19"/>
  <c r="U35" i="19" s="1"/>
  <c r="M35" i="19"/>
  <c r="N35" i="19" s="1"/>
  <c r="F35" i="19"/>
  <c r="G35" i="19" s="1"/>
  <c r="AO34" i="19"/>
  <c r="AP34" i="19" s="1"/>
  <c r="AH34" i="19"/>
  <c r="AI34" i="19" s="1"/>
  <c r="AB34" i="19"/>
  <c r="AA34" i="19"/>
  <c r="T34" i="19"/>
  <c r="U34" i="19" s="1"/>
  <c r="M34" i="19"/>
  <c r="N34" i="19" s="1"/>
  <c r="F34" i="19"/>
  <c r="G34" i="19" s="1"/>
  <c r="AO33" i="19"/>
  <c r="AP33" i="19" s="1"/>
  <c r="AH33" i="19"/>
  <c r="AI33" i="19" s="1"/>
  <c r="AA33" i="19"/>
  <c r="AB33" i="19" s="1"/>
  <c r="T33" i="19"/>
  <c r="U33" i="19" s="1"/>
  <c r="N33" i="19"/>
  <c r="M33" i="19"/>
  <c r="F33" i="19"/>
  <c r="G33" i="19" s="1"/>
  <c r="AP32" i="19"/>
  <c r="AO32" i="19"/>
  <c r="AH32" i="19"/>
  <c r="AI32" i="19" s="1"/>
  <c r="AA32" i="19"/>
  <c r="AB32" i="19" s="1"/>
  <c r="T32" i="19"/>
  <c r="U32" i="19" s="1"/>
  <c r="M32" i="19"/>
  <c r="N32" i="19" s="1"/>
  <c r="F32" i="19"/>
  <c r="G32" i="19" s="1"/>
  <c r="AP31" i="19"/>
  <c r="AO31" i="19"/>
  <c r="AH31" i="19"/>
  <c r="AI31" i="19" s="1"/>
  <c r="AB31" i="19"/>
  <c r="AA31" i="19"/>
  <c r="T31" i="19"/>
  <c r="U31" i="19" s="1"/>
  <c r="N31" i="19"/>
  <c r="M31" i="19"/>
  <c r="F31" i="19"/>
  <c r="G31" i="19" s="1"/>
  <c r="AP30" i="19"/>
  <c r="AO30" i="19"/>
  <c r="AH30" i="19"/>
  <c r="AI30" i="19" s="1"/>
  <c r="AB30" i="19"/>
  <c r="AA30" i="19"/>
  <c r="T30" i="19"/>
  <c r="U30" i="19" s="1"/>
  <c r="N30" i="19"/>
  <c r="M30" i="19"/>
  <c r="F30" i="19"/>
  <c r="G30" i="19" s="1"/>
  <c r="AP29" i="19"/>
  <c r="AO29" i="19"/>
  <c r="AH29" i="19"/>
  <c r="AI29" i="19" s="1"/>
  <c r="AB29" i="19"/>
  <c r="AA29" i="19"/>
  <c r="T29" i="19"/>
  <c r="U29" i="19" s="1"/>
  <c r="N29" i="19"/>
  <c r="M29" i="19"/>
  <c r="F29" i="19"/>
  <c r="G29" i="19" s="1"/>
  <c r="AP28" i="19"/>
  <c r="AO28" i="19"/>
  <c r="AH28" i="19"/>
  <c r="AI28" i="19" s="1"/>
  <c r="AB28" i="19"/>
  <c r="AA28" i="19"/>
  <c r="T28" i="19"/>
  <c r="U28" i="19" s="1"/>
  <c r="N28" i="19"/>
  <c r="M28" i="19"/>
  <c r="F28" i="19"/>
  <c r="G28" i="19" s="1"/>
  <c r="AP27" i="19"/>
  <c r="AO27" i="19"/>
  <c r="AH27" i="19"/>
  <c r="AI27" i="19" s="1"/>
  <c r="AB27" i="19"/>
  <c r="AA27" i="19"/>
  <c r="T27" i="19"/>
  <c r="U27" i="19" s="1"/>
  <c r="N27" i="19"/>
  <c r="M27" i="19"/>
  <c r="F27" i="19"/>
  <c r="G27" i="19" s="1"/>
  <c r="AP26" i="19"/>
  <c r="AO26" i="19"/>
  <c r="AH26" i="19"/>
  <c r="AI26" i="19" s="1"/>
  <c r="AB26" i="19"/>
  <c r="AA26" i="19"/>
  <c r="T26" i="19"/>
  <c r="U26" i="19" s="1"/>
  <c r="N26" i="19"/>
  <c r="M26" i="19"/>
  <c r="F26" i="19"/>
  <c r="G26" i="19" s="1"/>
  <c r="AP25" i="19"/>
  <c r="AO25" i="19"/>
  <c r="AH25" i="19"/>
  <c r="AI25" i="19" s="1"/>
  <c r="AB25" i="19"/>
  <c r="AA25" i="19"/>
  <c r="T25" i="19"/>
  <c r="U25" i="19" s="1"/>
  <c r="N25" i="19"/>
  <c r="M25" i="19"/>
  <c r="F25" i="19"/>
  <c r="G25" i="19" s="1"/>
  <c r="AP24" i="19"/>
  <c r="AO24" i="19"/>
  <c r="AH24" i="19"/>
  <c r="AI24" i="19" s="1"/>
  <c r="AB24" i="19"/>
  <c r="AA24" i="19"/>
  <c r="T24" i="19"/>
  <c r="U24" i="19" s="1"/>
  <c r="N24" i="19"/>
  <c r="M24" i="19"/>
  <c r="F24" i="19"/>
  <c r="G24" i="19" s="1"/>
  <c r="AP23" i="19"/>
  <c r="AO23" i="19"/>
  <c r="AH23" i="19"/>
  <c r="AI23" i="19" s="1"/>
  <c r="AB23" i="19"/>
  <c r="AA23" i="19"/>
  <c r="T23" i="19"/>
  <c r="U23" i="19" s="1"/>
  <c r="N23" i="19"/>
  <c r="M23" i="19"/>
  <c r="F23" i="19"/>
  <c r="G23" i="19" s="1"/>
  <c r="AP22" i="19"/>
  <c r="AO22" i="19"/>
  <c r="AH22" i="19"/>
  <c r="AI22" i="19" s="1"/>
  <c r="AB22" i="19"/>
  <c r="AA22" i="19"/>
  <c r="T22" i="19"/>
  <c r="U22" i="19" s="1"/>
  <c r="N22" i="19"/>
  <c r="M22" i="19"/>
  <c r="F22" i="19"/>
  <c r="G22" i="19" s="1"/>
  <c r="AP21" i="19"/>
  <c r="AO21" i="19"/>
  <c r="AH21" i="19"/>
  <c r="AI21" i="19" s="1"/>
  <c r="AB21" i="19"/>
  <c r="AA21" i="19"/>
  <c r="T21" i="19"/>
  <c r="U21" i="19" s="1"/>
  <c r="N21" i="19"/>
  <c r="M21" i="19"/>
  <c r="F21" i="19"/>
  <c r="G21" i="19" s="1"/>
  <c r="AP20" i="19"/>
  <c r="AO20" i="19"/>
  <c r="AH20" i="19"/>
  <c r="AI20" i="19" s="1"/>
  <c r="AB20" i="19"/>
  <c r="AA20" i="19"/>
  <c r="T20" i="19"/>
  <c r="U20" i="19" s="1"/>
  <c r="N20" i="19"/>
  <c r="M20" i="19"/>
  <c r="F20" i="19"/>
  <c r="G20" i="19" s="1"/>
  <c r="AP19" i="19"/>
  <c r="AO19" i="19"/>
  <c r="AH19" i="19"/>
  <c r="AI19" i="19" s="1"/>
  <c r="AB19" i="19"/>
  <c r="AA19" i="19"/>
  <c r="T19" i="19"/>
  <c r="U19" i="19" s="1"/>
  <c r="N19" i="19"/>
  <c r="M19" i="19"/>
  <c r="F19" i="19"/>
  <c r="G19" i="19" s="1"/>
  <c r="AP18" i="19"/>
  <c r="AO18" i="19"/>
  <c r="AH18" i="19"/>
  <c r="AI18" i="19" s="1"/>
  <c r="AB18" i="19"/>
  <c r="AA18" i="19"/>
  <c r="T18" i="19"/>
  <c r="U18" i="19" s="1"/>
  <c r="N18" i="19"/>
  <c r="M18" i="19"/>
  <c r="F18" i="19"/>
  <c r="G18" i="19" s="1"/>
  <c r="AP17" i="19"/>
  <c r="AO17" i="19"/>
  <c r="AH17" i="19"/>
  <c r="AI17" i="19" s="1"/>
  <c r="AB17" i="19"/>
  <c r="AA17" i="19"/>
  <c r="T17" i="19"/>
  <c r="U17" i="19" s="1"/>
  <c r="N17" i="19"/>
  <c r="M17" i="19"/>
  <c r="F17" i="19"/>
  <c r="G17" i="19" s="1"/>
  <c r="AP16" i="19"/>
  <c r="AO16" i="19"/>
  <c r="AH16" i="19"/>
  <c r="AI16" i="19" s="1"/>
  <c r="AB16" i="19"/>
  <c r="AA16" i="19"/>
  <c r="T16" i="19"/>
  <c r="U16" i="19" s="1"/>
  <c r="N16" i="19"/>
  <c r="M16" i="19"/>
  <c r="F16" i="19"/>
  <c r="G16" i="19" s="1"/>
  <c r="AP15" i="19"/>
  <c r="AO15" i="19"/>
  <c r="AH15" i="19"/>
  <c r="AI15" i="19" s="1"/>
  <c r="AB15" i="19"/>
  <c r="AA15" i="19"/>
  <c r="T15" i="19"/>
  <c r="U15" i="19" s="1"/>
  <c r="N15" i="19"/>
  <c r="M15" i="19"/>
  <c r="F15" i="19"/>
  <c r="G15" i="19" s="1"/>
  <c r="AP14" i="19"/>
  <c r="AO14" i="19"/>
  <c r="AH14" i="19"/>
  <c r="AI14" i="19" s="1"/>
  <c r="AB14" i="19"/>
  <c r="AA14" i="19"/>
  <c r="T14" i="19"/>
  <c r="U14" i="19" s="1"/>
  <c r="N14" i="19"/>
  <c r="M14" i="19"/>
  <c r="F14" i="19"/>
  <c r="G14" i="19" s="1"/>
  <c r="AP13" i="19"/>
  <c r="AO13" i="19"/>
  <c r="AH13" i="19"/>
  <c r="AI13" i="19" s="1"/>
  <c r="AB13" i="19"/>
  <c r="AA13" i="19"/>
  <c r="T13" i="19"/>
  <c r="U13" i="19" s="1"/>
  <c r="N13" i="19"/>
  <c r="M13" i="19"/>
  <c r="F13" i="19"/>
  <c r="G13" i="19" s="1"/>
  <c r="AP12" i="19"/>
  <c r="AO12" i="19"/>
  <c r="AH12" i="19"/>
  <c r="AI12" i="19" s="1"/>
  <c r="AB12" i="19"/>
  <c r="AA12" i="19"/>
  <c r="T12" i="19"/>
  <c r="U12" i="19" s="1"/>
  <c r="N12" i="19"/>
  <c r="M12" i="19"/>
  <c r="F12" i="19"/>
  <c r="G12" i="19" s="1"/>
  <c r="AP11" i="19"/>
  <c r="AO11" i="19"/>
  <c r="AH11" i="19"/>
  <c r="AI11" i="19" s="1"/>
  <c r="AB11" i="19"/>
  <c r="AA11" i="19"/>
  <c r="T11" i="19"/>
  <c r="U11" i="19" s="1"/>
  <c r="N11" i="19"/>
  <c r="M11" i="19"/>
  <c r="F11" i="19"/>
  <c r="G11" i="19" s="1"/>
  <c r="AP10" i="19"/>
  <c r="AO10" i="19"/>
  <c r="AH10" i="19"/>
  <c r="AI10" i="19" s="1"/>
  <c r="AB10" i="19"/>
  <c r="AA10" i="19"/>
  <c r="T10" i="19"/>
  <c r="U10" i="19" s="1"/>
  <c r="N10" i="19"/>
  <c r="M10" i="19"/>
  <c r="F10" i="19"/>
  <c r="G10" i="19" s="1"/>
  <c r="AP9" i="19"/>
  <c r="AO9" i="19"/>
  <c r="AH9" i="19"/>
  <c r="AI9" i="19" s="1"/>
  <c r="AB9" i="19"/>
  <c r="AA9" i="19"/>
  <c r="T9" i="19"/>
  <c r="U9" i="19" s="1"/>
  <c r="N9" i="19"/>
  <c r="M9" i="19"/>
  <c r="F9" i="19"/>
  <c r="G9" i="19" s="1"/>
  <c r="AP8" i="19"/>
  <c r="AO8" i="19"/>
  <c r="AH8" i="19"/>
  <c r="AI8" i="19" s="1"/>
  <c r="AB8" i="19"/>
  <c r="AA8" i="19"/>
  <c r="T8" i="19"/>
  <c r="U8" i="19" s="1"/>
  <c r="N8" i="19"/>
  <c r="M8" i="19"/>
  <c r="F8" i="19"/>
  <c r="G8" i="19" s="1"/>
  <c r="AP7" i="19"/>
  <c r="AO7" i="19"/>
  <c r="AH7" i="19"/>
  <c r="AI7" i="19" s="1"/>
  <c r="AB7" i="19"/>
  <c r="AA7" i="19"/>
  <c r="T7" i="19"/>
  <c r="U7" i="19" s="1"/>
  <c r="M7" i="19"/>
  <c r="N7" i="19" s="1"/>
  <c r="F7" i="19"/>
  <c r="G7" i="19" s="1"/>
  <c r="AP6" i="19"/>
  <c r="AO6" i="19"/>
  <c r="AH6" i="19"/>
  <c r="AI6" i="19" s="1"/>
  <c r="AA6" i="19"/>
  <c r="AB6" i="19" s="1"/>
  <c r="T6" i="19"/>
  <c r="U6" i="19" s="1"/>
  <c r="M6" i="19"/>
  <c r="N6" i="19" s="1"/>
  <c r="F6" i="19"/>
  <c r="G6" i="19" s="1"/>
  <c r="AO5" i="19"/>
  <c r="AP5" i="19" s="1"/>
  <c r="AH5" i="19"/>
  <c r="AI5" i="19" s="1"/>
  <c r="AB5" i="19"/>
  <c r="AA5" i="19"/>
  <c r="T5" i="19"/>
  <c r="U5" i="19" s="1"/>
  <c r="M5" i="19"/>
  <c r="N5" i="19" s="1"/>
  <c r="F5" i="19"/>
  <c r="G5" i="19" s="1"/>
  <c r="AO4" i="19"/>
  <c r="AP4" i="19" s="1"/>
  <c r="AI4" i="19"/>
  <c r="AH4" i="19"/>
  <c r="AA4" i="19"/>
  <c r="AB4" i="19" s="1"/>
  <c r="U4" i="19"/>
  <c r="T4" i="19"/>
  <c r="M4" i="19"/>
  <c r="N4" i="19" s="1"/>
  <c r="G4" i="19"/>
  <c r="F4" i="19"/>
  <c r="AO3" i="19"/>
  <c r="AP3" i="19" s="1"/>
  <c r="AI3" i="19"/>
  <c r="AH3" i="19"/>
  <c r="AA3" i="19"/>
  <c r="AB3" i="19" s="1"/>
  <c r="U3" i="19"/>
  <c r="T3" i="19"/>
  <c r="M3" i="19"/>
  <c r="N3" i="19" s="1"/>
  <c r="G3" i="19"/>
  <c r="F3" i="19"/>
  <c r="AH22" i="18"/>
  <c r="AG22" i="18"/>
  <c r="AF22" i="18"/>
  <c r="AE22" i="18"/>
  <c r="AD22" i="18"/>
  <c r="AD23" i="18" s="1"/>
  <c r="AD24" i="18" s="1"/>
  <c r="AA22" i="18"/>
  <c r="Z22" i="18"/>
  <c r="Y22" i="18"/>
  <c r="X22" i="18"/>
  <c r="W22" i="18"/>
  <c r="W23" i="18" s="1"/>
  <c r="W24" i="18" s="1"/>
  <c r="T22" i="18"/>
  <c r="S22" i="18"/>
  <c r="R22" i="18"/>
  <c r="Q22" i="18"/>
  <c r="P22" i="18"/>
  <c r="P23" i="18" s="1"/>
  <c r="P24" i="18" s="1"/>
  <c r="B24" i="18"/>
  <c r="B23" i="18"/>
  <c r="C22" i="18"/>
  <c r="D22" i="18"/>
  <c r="E22" i="18"/>
  <c r="F22" i="18"/>
  <c r="B22" i="18"/>
  <c r="F20" i="18"/>
  <c r="G20" i="18" s="1"/>
  <c r="F19" i="18"/>
  <c r="G19" i="18" s="1"/>
  <c r="AI18" i="18"/>
  <c r="AH18" i="18"/>
  <c r="F18" i="18"/>
  <c r="G18" i="18" s="1"/>
  <c r="AI17" i="18"/>
  <c r="AH17" i="18"/>
  <c r="F17" i="18"/>
  <c r="G17" i="18" s="1"/>
  <c r="AI16" i="18"/>
  <c r="AH16" i="18"/>
  <c r="F16" i="18"/>
  <c r="G16" i="18" s="1"/>
  <c r="AI15" i="18"/>
  <c r="AH15" i="18"/>
  <c r="F15" i="18"/>
  <c r="G15" i="18" s="1"/>
  <c r="AI14" i="18"/>
  <c r="AH14" i="18"/>
  <c r="T14" i="18"/>
  <c r="U14" i="18" s="1"/>
  <c r="G14" i="18"/>
  <c r="F14" i="18"/>
  <c r="AH13" i="18"/>
  <c r="AI13" i="18" s="1"/>
  <c r="U13" i="18"/>
  <c r="T13" i="18"/>
  <c r="F13" i="18"/>
  <c r="G13" i="18" s="1"/>
  <c r="AI12" i="18"/>
  <c r="AH12" i="18"/>
  <c r="T12" i="18"/>
  <c r="U12" i="18" s="1"/>
  <c r="N12" i="18"/>
  <c r="M12" i="18"/>
  <c r="F12" i="18"/>
  <c r="G12" i="18" s="1"/>
  <c r="AI11" i="18"/>
  <c r="AH11" i="18"/>
  <c r="T11" i="18"/>
  <c r="U11" i="18" s="1"/>
  <c r="N11" i="18"/>
  <c r="M11" i="18"/>
  <c r="F11" i="18"/>
  <c r="G11" i="18" s="1"/>
  <c r="AI10" i="18"/>
  <c r="AH10" i="18"/>
  <c r="AA10" i="18"/>
  <c r="AB10" i="18" s="1"/>
  <c r="U10" i="18"/>
  <c r="T10" i="18"/>
  <c r="M10" i="18"/>
  <c r="N10" i="18" s="1"/>
  <c r="G10" i="18"/>
  <c r="F10" i="18"/>
  <c r="AH9" i="18"/>
  <c r="AI9" i="18" s="1"/>
  <c r="AB9" i="18"/>
  <c r="AA9" i="18"/>
  <c r="T9" i="18"/>
  <c r="U9" i="18" s="1"/>
  <c r="N9" i="18"/>
  <c r="M9" i="18"/>
  <c r="F9" i="18"/>
  <c r="G9" i="18" s="1"/>
  <c r="AI8" i="18"/>
  <c r="AH8" i="18"/>
  <c r="AA8" i="18"/>
  <c r="AB8" i="18" s="1"/>
  <c r="U8" i="18"/>
  <c r="T8" i="18"/>
  <c r="M8" i="18"/>
  <c r="N8" i="18" s="1"/>
  <c r="G8" i="18"/>
  <c r="F8" i="18"/>
  <c r="AH7" i="18"/>
  <c r="AI7" i="18" s="1"/>
  <c r="AB7" i="18"/>
  <c r="AA7" i="18"/>
  <c r="T7" i="18"/>
  <c r="U7" i="18" s="1"/>
  <c r="N7" i="18"/>
  <c r="M7" i="18"/>
  <c r="F7" i="18"/>
  <c r="G7" i="18" s="1"/>
  <c r="AI6" i="18"/>
  <c r="AH6" i="18"/>
  <c r="AA6" i="18"/>
  <c r="AB6" i="18" s="1"/>
  <c r="U6" i="18"/>
  <c r="T6" i="18"/>
  <c r="M6" i="18"/>
  <c r="N6" i="18" s="1"/>
  <c r="G6" i="18"/>
  <c r="F6" i="18"/>
  <c r="AH5" i="18"/>
  <c r="AI5" i="18" s="1"/>
  <c r="AB5" i="18"/>
  <c r="AA5" i="18"/>
  <c r="T5" i="18"/>
  <c r="U5" i="18" s="1"/>
  <c r="N5" i="18"/>
  <c r="M5" i="18"/>
  <c r="F5" i="18"/>
  <c r="G5" i="18" s="1"/>
  <c r="AI4" i="18"/>
  <c r="AH4" i="18"/>
  <c r="AA4" i="18"/>
  <c r="AB4" i="18" s="1"/>
  <c r="U4" i="18"/>
  <c r="T4" i="18"/>
  <c r="M4" i="18"/>
  <c r="N4" i="18" s="1"/>
  <c r="G4" i="18"/>
  <c r="F4" i="18"/>
  <c r="AH3" i="18"/>
  <c r="AI3" i="18" s="1"/>
  <c r="AB3" i="18"/>
  <c r="AA3" i="18"/>
  <c r="T3" i="18"/>
  <c r="U3" i="18" s="1"/>
  <c r="N3" i="18"/>
  <c r="M3" i="18"/>
  <c r="F3" i="18"/>
  <c r="G3" i="18" s="1"/>
  <c r="I33" i="17"/>
  <c r="L32" i="17"/>
  <c r="J32" i="17"/>
  <c r="K32" i="17"/>
  <c r="M32" i="17"/>
  <c r="I32" i="17"/>
  <c r="I34" i="17"/>
  <c r="AH32" i="17"/>
  <c r="AD32" i="17"/>
  <c r="AS35" i="17"/>
  <c r="AT35" i="17"/>
  <c r="AU35" i="17"/>
  <c r="AV35" i="17"/>
  <c r="AR35" i="17"/>
  <c r="AR36" i="17" s="1"/>
  <c r="AG32" i="17"/>
  <c r="AF32" i="17"/>
  <c r="AE32" i="17"/>
  <c r="AD33" i="17"/>
  <c r="AD34" i="17" s="1"/>
  <c r="X32" i="17"/>
  <c r="Y32" i="17"/>
  <c r="Z32" i="17"/>
  <c r="AA32" i="17"/>
  <c r="W32" i="17"/>
  <c r="Q32" i="17"/>
  <c r="R32" i="17"/>
  <c r="S32" i="17"/>
  <c r="T32" i="17"/>
  <c r="P32" i="17"/>
  <c r="B34" i="17"/>
  <c r="B33" i="17"/>
  <c r="C32" i="17"/>
  <c r="D32" i="17"/>
  <c r="E32" i="17"/>
  <c r="F32" i="17"/>
  <c r="B32" i="17"/>
  <c r="AV33" i="17"/>
  <c r="AW33" i="17" s="1"/>
  <c r="AV32" i="17"/>
  <c r="AW32" i="17" s="1"/>
  <c r="AV31" i="17"/>
  <c r="AW31" i="17" s="1"/>
  <c r="AV30" i="17"/>
  <c r="AW30" i="17" s="1"/>
  <c r="AA30" i="17"/>
  <c r="AB30" i="17" s="1"/>
  <c r="AV29" i="17"/>
  <c r="AW29" i="17" s="1"/>
  <c r="AA29" i="17"/>
  <c r="AB29" i="17" s="1"/>
  <c r="AV28" i="17"/>
  <c r="AW28" i="17" s="1"/>
  <c r="AA28" i="17"/>
  <c r="AB28" i="17" s="1"/>
  <c r="T28" i="17"/>
  <c r="U28" i="17" s="1"/>
  <c r="F28" i="17"/>
  <c r="G28" i="17" s="1"/>
  <c r="AV27" i="17"/>
  <c r="AW27" i="17" s="1"/>
  <c r="AA27" i="17"/>
  <c r="AB27" i="17" s="1"/>
  <c r="T27" i="17"/>
  <c r="U27" i="17" s="1"/>
  <c r="F27" i="17"/>
  <c r="G27" i="17" s="1"/>
  <c r="AV26" i="17"/>
  <c r="AW26" i="17" s="1"/>
  <c r="AA26" i="17"/>
  <c r="AB26" i="17" s="1"/>
  <c r="T26" i="17"/>
  <c r="U26" i="17" s="1"/>
  <c r="F26" i="17"/>
  <c r="G26" i="17" s="1"/>
  <c r="AV25" i="17"/>
  <c r="AW25" i="17" s="1"/>
  <c r="AA25" i="17"/>
  <c r="AB25" i="17" s="1"/>
  <c r="T25" i="17"/>
  <c r="U25" i="17" s="1"/>
  <c r="F25" i="17"/>
  <c r="G25" i="17" s="1"/>
  <c r="AV24" i="17"/>
  <c r="AW24" i="17" s="1"/>
  <c r="AA24" i="17"/>
  <c r="AB24" i="17" s="1"/>
  <c r="T24" i="17"/>
  <c r="U24" i="17" s="1"/>
  <c r="F24" i="17"/>
  <c r="G24" i="17" s="1"/>
  <c r="AV23" i="17"/>
  <c r="AW23" i="17" s="1"/>
  <c r="AA23" i="17"/>
  <c r="AB23" i="17" s="1"/>
  <c r="T23" i="17"/>
  <c r="U23" i="17" s="1"/>
  <c r="F23" i="17"/>
  <c r="G23" i="17" s="1"/>
  <c r="AV22" i="17"/>
  <c r="AW22" i="17" s="1"/>
  <c r="AA22" i="17"/>
  <c r="AB22" i="17" s="1"/>
  <c r="T22" i="17"/>
  <c r="U22" i="17" s="1"/>
  <c r="M22" i="17"/>
  <c r="N22" i="17" s="1"/>
  <c r="F22" i="17"/>
  <c r="G22" i="17" s="1"/>
  <c r="AV21" i="17"/>
  <c r="AW21" i="17" s="1"/>
  <c r="AA21" i="17"/>
  <c r="AB21" i="17" s="1"/>
  <c r="T21" i="17"/>
  <c r="U21" i="17" s="1"/>
  <c r="M21" i="17"/>
  <c r="N21" i="17" s="1"/>
  <c r="F21" i="17"/>
  <c r="G21" i="17" s="1"/>
  <c r="AV20" i="17"/>
  <c r="AW20" i="17" s="1"/>
  <c r="AH20" i="17"/>
  <c r="AI20" i="17" s="1"/>
  <c r="AA20" i="17"/>
  <c r="AB20" i="17" s="1"/>
  <c r="T20" i="17"/>
  <c r="U20" i="17" s="1"/>
  <c r="M20" i="17"/>
  <c r="N20" i="17" s="1"/>
  <c r="F20" i="17"/>
  <c r="G20" i="17" s="1"/>
  <c r="AV19" i="17"/>
  <c r="AW19" i="17" s="1"/>
  <c r="AH19" i="17"/>
  <c r="AI19" i="17" s="1"/>
  <c r="AA19" i="17"/>
  <c r="AB19" i="17" s="1"/>
  <c r="T19" i="17"/>
  <c r="U19" i="17" s="1"/>
  <c r="M19" i="17"/>
  <c r="N19" i="17" s="1"/>
  <c r="F19" i="17"/>
  <c r="G19" i="17" s="1"/>
  <c r="AV18" i="17"/>
  <c r="AW18" i="17" s="1"/>
  <c r="AH18" i="17"/>
  <c r="AI18" i="17" s="1"/>
  <c r="AA18" i="17"/>
  <c r="AB18" i="17" s="1"/>
  <c r="T18" i="17"/>
  <c r="U18" i="17" s="1"/>
  <c r="M18" i="17"/>
  <c r="N18" i="17" s="1"/>
  <c r="F18" i="17"/>
  <c r="G18" i="17" s="1"/>
  <c r="AV17" i="17"/>
  <c r="AW17" i="17" s="1"/>
  <c r="AH17" i="17"/>
  <c r="AI17" i="17" s="1"/>
  <c r="AA17" i="17"/>
  <c r="AB17" i="17" s="1"/>
  <c r="T17" i="17"/>
  <c r="U17" i="17" s="1"/>
  <c r="M17" i="17"/>
  <c r="N17" i="17" s="1"/>
  <c r="F17" i="17"/>
  <c r="G17" i="17" s="1"/>
  <c r="AV16" i="17"/>
  <c r="AW16" i="17" s="1"/>
  <c r="AH16" i="17"/>
  <c r="AI16" i="17" s="1"/>
  <c r="AA16" i="17"/>
  <c r="AB16" i="17" s="1"/>
  <c r="T16" i="17"/>
  <c r="U16" i="17" s="1"/>
  <c r="M16" i="17"/>
  <c r="N16" i="17" s="1"/>
  <c r="F16" i="17"/>
  <c r="G16" i="17" s="1"/>
  <c r="AV15" i="17"/>
  <c r="AW15" i="17" s="1"/>
  <c r="AH15" i="17"/>
  <c r="AI15" i="17" s="1"/>
  <c r="AA15" i="17"/>
  <c r="AB15" i="17" s="1"/>
  <c r="T15" i="17"/>
  <c r="U15" i="17" s="1"/>
  <c r="M15" i="17"/>
  <c r="N15" i="17" s="1"/>
  <c r="F15" i="17"/>
  <c r="G15" i="17" s="1"/>
  <c r="AV14" i="17"/>
  <c r="AW14" i="17" s="1"/>
  <c r="AH14" i="17"/>
  <c r="AI14" i="17" s="1"/>
  <c r="AA14" i="17"/>
  <c r="AB14" i="17" s="1"/>
  <c r="T14" i="17"/>
  <c r="U14" i="17" s="1"/>
  <c r="M14" i="17"/>
  <c r="N14" i="17" s="1"/>
  <c r="F14" i="17"/>
  <c r="G14" i="17" s="1"/>
  <c r="AV13" i="17"/>
  <c r="AW13" i="17" s="1"/>
  <c r="AH13" i="17"/>
  <c r="AI13" i="17" s="1"/>
  <c r="AA13" i="17"/>
  <c r="AB13" i="17" s="1"/>
  <c r="T13" i="17"/>
  <c r="U13" i="17" s="1"/>
  <c r="M13" i="17"/>
  <c r="N13" i="17" s="1"/>
  <c r="F13" i="17"/>
  <c r="G13" i="17" s="1"/>
  <c r="AV12" i="17"/>
  <c r="AW12" i="17" s="1"/>
  <c r="AH12" i="17"/>
  <c r="AI12" i="17" s="1"/>
  <c r="AA12" i="17"/>
  <c r="AB12" i="17" s="1"/>
  <c r="T12" i="17"/>
  <c r="U12" i="17" s="1"/>
  <c r="M12" i="17"/>
  <c r="N12" i="17" s="1"/>
  <c r="F12" i="17"/>
  <c r="G12" i="17" s="1"/>
  <c r="AV11" i="17"/>
  <c r="AW11" i="17" s="1"/>
  <c r="AH11" i="17"/>
  <c r="AI11" i="17" s="1"/>
  <c r="AA11" i="17"/>
  <c r="AB11" i="17" s="1"/>
  <c r="T11" i="17"/>
  <c r="U11" i="17" s="1"/>
  <c r="M11" i="17"/>
  <c r="N11" i="17" s="1"/>
  <c r="F11" i="17"/>
  <c r="G11" i="17" s="1"/>
  <c r="AV10" i="17"/>
  <c r="AW10" i="17" s="1"/>
  <c r="AH10" i="17"/>
  <c r="AI10" i="17" s="1"/>
  <c r="AA10" i="17"/>
  <c r="AB10" i="17" s="1"/>
  <c r="T10" i="17"/>
  <c r="U10" i="17" s="1"/>
  <c r="M10" i="17"/>
  <c r="N10" i="17" s="1"/>
  <c r="F10" i="17"/>
  <c r="G10" i="17" s="1"/>
  <c r="AV9" i="17"/>
  <c r="AW9" i="17" s="1"/>
  <c r="AH9" i="17"/>
  <c r="AI9" i="17" s="1"/>
  <c r="AA9" i="17"/>
  <c r="AB9" i="17" s="1"/>
  <c r="T9" i="17"/>
  <c r="U9" i="17" s="1"/>
  <c r="M9" i="17"/>
  <c r="N9" i="17" s="1"/>
  <c r="F9" i="17"/>
  <c r="G9" i="17" s="1"/>
  <c r="AV8" i="17"/>
  <c r="AW8" i="17" s="1"/>
  <c r="AH8" i="17"/>
  <c r="AI8" i="17" s="1"/>
  <c r="AA8" i="17"/>
  <c r="AB8" i="17" s="1"/>
  <c r="T8" i="17"/>
  <c r="U8" i="17" s="1"/>
  <c r="M8" i="17"/>
  <c r="N8" i="17" s="1"/>
  <c r="F8" i="17"/>
  <c r="G8" i="17" s="1"/>
  <c r="AV7" i="17"/>
  <c r="AW7" i="17" s="1"/>
  <c r="AH7" i="17"/>
  <c r="AI7" i="17" s="1"/>
  <c r="AA7" i="17"/>
  <c r="AB7" i="17" s="1"/>
  <c r="T7" i="17"/>
  <c r="U7" i="17" s="1"/>
  <c r="M7" i="17"/>
  <c r="N7" i="17" s="1"/>
  <c r="F7" i="17"/>
  <c r="G7" i="17" s="1"/>
  <c r="AV6" i="17"/>
  <c r="AW6" i="17" s="1"/>
  <c r="AH6" i="17"/>
  <c r="AI6" i="17" s="1"/>
  <c r="AA6" i="17"/>
  <c r="AB6" i="17" s="1"/>
  <c r="T6" i="17"/>
  <c r="U6" i="17" s="1"/>
  <c r="M6" i="17"/>
  <c r="N6" i="17" s="1"/>
  <c r="F6" i="17"/>
  <c r="G6" i="17" s="1"/>
  <c r="AV5" i="17"/>
  <c r="AW5" i="17" s="1"/>
  <c r="AH5" i="17"/>
  <c r="AI5" i="17" s="1"/>
  <c r="AA5" i="17"/>
  <c r="AB5" i="17" s="1"/>
  <c r="T5" i="17"/>
  <c r="U5" i="17" s="1"/>
  <c r="M5" i="17"/>
  <c r="N5" i="17" s="1"/>
  <c r="F5" i="17"/>
  <c r="G5" i="17" s="1"/>
  <c r="AV4" i="17"/>
  <c r="AW4" i="17" s="1"/>
  <c r="AH4" i="17"/>
  <c r="AI4" i="17" s="1"/>
  <c r="AA4" i="17"/>
  <c r="AB4" i="17" s="1"/>
  <c r="T4" i="17"/>
  <c r="U4" i="17" s="1"/>
  <c r="M4" i="17"/>
  <c r="N4" i="17" s="1"/>
  <c r="F4" i="17"/>
  <c r="G4" i="17" s="1"/>
  <c r="AV3" i="17"/>
  <c r="AW3" i="17" s="1"/>
  <c r="AH3" i="17"/>
  <c r="AA3" i="17"/>
  <c r="T3" i="17"/>
  <c r="M3" i="17"/>
  <c r="F3" i="17"/>
  <c r="BX31" i="16"/>
  <c r="BW31" i="16"/>
  <c r="BV31" i="16"/>
  <c r="BU31" i="16"/>
  <c r="BT31" i="16"/>
  <c r="BT32" i="16" s="1"/>
  <c r="BT33" i="16" s="1"/>
  <c r="BQ31" i="16"/>
  <c r="BP31" i="16"/>
  <c r="BO31" i="16"/>
  <c r="BN31" i="16"/>
  <c r="BM31" i="16"/>
  <c r="BM32" i="16" s="1"/>
  <c r="BM33" i="16" s="1"/>
  <c r="BJ31" i="16"/>
  <c r="BI31" i="16"/>
  <c r="BH31" i="16"/>
  <c r="BG31" i="16"/>
  <c r="BF31" i="16"/>
  <c r="BF32" i="16" s="1"/>
  <c r="BF33" i="16" s="1"/>
  <c r="AZ31" i="16"/>
  <c r="BA31" i="16"/>
  <c r="BB31" i="16"/>
  <c r="BC31" i="16"/>
  <c r="AY31" i="16"/>
  <c r="AY32" i="16"/>
  <c r="BC30" i="16"/>
  <c r="BD30" i="16" s="1"/>
  <c r="BC29" i="16"/>
  <c r="BD29" i="16" s="1"/>
  <c r="BC28" i="16"/>
  <c r="BD28" i="16" s="1"/>
  <c r="BJ27" i="16"/>
  <c r="BK27" i="16" s="1"/>
  <c r="BC27" i="16"/>
  <c r="BD27" i="16" s="1"/>
  <c r="BJ26" i="16"/>
  <c r="BK26" i="16" s="1"/>
  <c r="BC26" i="16"/>
  <c r="BD26" i="16" s="1"/>
  <c r="BJ25" i="16"/>
  <c r="BK25" i="16" s="1"/>
  <c r="BC25" i="16"/>
  <c r="BD25" i="16" s="1"/>
  <c r="BJ24" i="16"/>
  <c r="BK24" i="16" s="1"/>
  <c r="BC24" i="16"/>
  <c r="BD24" i="16" s="1"/>
  <c r="BJ23" i="16"/>
  <c r="BK23" i="16" s="1"/>
  <c r="BC23" i="16"/>
  <c r="BD23" i="16" s="1"/>
  <c r="BQ22" i="16"/>
  <c r="BR22" i="16" s="1"/>
  <c r="BJ22" i="16"/>
  <c r="BK22" i="16" s="1"/>
  <c r="BC22" i="16"/>
  <c r="BD22" i="16" s="1"/>
  <c r="BX21" i="16"/>
  <c r="BY21" i="16" s="1"/>
  <c r="BQ21" i="16"/>
  <c r="BR21" i="16" s="1"/>
  <c r="BJ21" i="16"/>
  <c r="BK21" i="16" s="1"/>
  <c r="BC21" i="16"/>
  <c r="BD21" i="16" s="1"/>
  <c r="BX20" i="16"/>
  <c r="BY20" i="16" s="1"/>
  <c r="BQ20" i="16"/>
  <c r="BR20" i="16" s="1"/>
  <c r="BJ20" i="16"/>
  <c r="BK20" i="16" s="1"/>
  <c r="BC20" i="16"/>
  <c r="BD20" i="16" s="1"/>
  <c r="BX19" i="16"/>
  <c r="BY19" i="16" s="1"/>
  <c r="BQ19" i="16"/>
  <c r="BR19" i="16" s="1"/>
  <c r="BJ19" i="16"/>
  <c r="BK19" i="16" s="1"/>
  <c r="BC19" i="16"/>
  <c r="BD19" i="16" s="1"/>
  <c r="BX18" i="16"/>
  <c r="BY18" i="16" s="1"/>
  <c r="BQ18" i="16"/>
  <c r="BR18" i="16" s="1"/>
  <c r="BJ18" i="16"/>
  <c r="BK18" i="16" s="1"/>
  <c r="BC18" i="16"/>
  <c r="BD18" i="16" s="1"/>
  <c r="BX17" i="16"/>
  <c r="BY17" i="16" s="1"/>
  <c r="BQ17" i="16"/>
  <c r="BR17" i="16" s="1"/>
  <c r="BJ17" i="16"/>
  <c r="BK17" i="16" s="1"/>
  <c r="BC17" i="16"/>
  <c r="BD17" i="16" s="1"/>
  <c r="BX16" i="16"/>
  <c r="BY16" i="16" s="1"/>
  <c r="BQ16" i="16"/>
  <c r="BR16" i="16" s="1"/>
  <c r="BJ16" i="16"/>
  <c r="BK16" i="16" s="1"/>
  <c r="BC16" i="16"/>
  <c r="BD16" i="16" s="1"/>
  <c r="BX15" i="16"/>
  <c r="BY15" i="16" s="1"/>
  <c r="BQ15" i="16"/>
  <c r="BR15" i="16" s="1"/>
  <c r="BJ15" i="16"/>
  <c r="BK15" i="16" s="1"/>
  <c r="BC15" i="16"/>
  <c r="BD15" i="16" s="1"/>
  <c r="BX14" i="16"/>
  <c r="BY14" i="16" s="1"/>
  <c r="BQ14" i="16"/>
  <c r="BR14" i="16" s="1"/>
  <c r="BJ14" i="16"/>
  <c r="BK14" i="16" s="1"/>
  <c r="BC14" i="16"/>
  <c r="BD14" i="16" s="1"/>
  <c r="BX13" i="16"/>
  <c r="BY13" i="16" s="1"/>
  <c r="BQ13" i="16"/>
  <c r="BR13" i="16" s="1"/>
  <c r="BJ13" i="16"/>
  <c r="BK13" i="16" s="1"/>
  <c r="BC13" i="16"/>
  <c r="BD13" i="16" s="1"/>
  <c r="BX12" i="16"/>
  <c r="BY12" i="16" s="1"/>
  <c r="BQ12" i="16"/>
  <c r="BR12" i="16" s="1"/>
  <c r="BJ12" i="16"/>
  <c r="BK12" i="16" s="1"/>
  <c r="BC12" i="16"/>
  <c r="BD12" i="16" s="1"/>
  <c r="BX11" i="16"/>
  <c r="BY11" i="16" s="1"/>
  <c r="BQ11" i="16"/>
  <c r="BR11" i="16" s="1"/>
  <c r="BJ11" i="16"/>
  <c r="BK11" i="16" s="1"/>
  <c r="BC11" i="16"/>
  <c r="BD11" i="16" s="1"/>
  <c r="BX10" i="16"/>
  <c r="BY10" i="16" s="1"/>
  <c r="BQ10" i="16"/>
  <c r="BR10" i="16" s="1"/>
  <c r="BJ10" i="16"/>
  <c r="BK10" i="16" s="1"/>
  <c r="BC10" i="16"/>
  <c r="BD10" i="16" s="1"/>
  <c r="BX9" i="16"/>
  <c r="BY9" i="16" s="1"/>
  <c r="BQ9" i="16"/>
  <c r="BR9" i="16" s="1"/>
  <c r="BJ9" i="16"/>
  <c r="BK9" i="16" s="1"/>
  <c r="BC9" i="16"/>
  <c r="BD9" i="16" s="1"/>
  <c r="BX8" i="16"/>
  <c r="BY8" i="16" s="1"/>
  <c r="BQ8" i="16"/>
  <c r="BR8" i="16" s="1"/>
  <c r="BJ8" i="16"/>
  <c r="BK8" i="16" s="1"/>
  <c r="BC8" i="16"/>
  <c r="BD8" i="16" s="1"/>
  <c r="BX7" i="16"/>
  <c r="BY7" i="16" s="1"/>
  <c r="BQ7" i="16"/>
  <c r="BR7" i="16" s="1"/>
  <c r="BJ7" i="16"/>
  <c r="BK7" i="16" s="1"/>
  <c r="BC7" i="16"/>
  <c r="BD7" i="16" s="1"/>
  <c r="BX6" i="16"/>
  <c r="BY6" i="16" s="1"/>
  <c r="BQ6" i="16"/>
  <c r="BR6" i="16" s="1"/>
  <c r="BJ6" i="16"/>
  <c r="BK6" i="16" s="1"/>
  <c r="BC6" i="16"/>
  <c r="BD6" i="16" s="1"/>
  <c r="BX5" i="16"/>
  <c r="BY5" i="16" s="1"/>
  <c r="BQ5" i="16"/>
  <c r="BR5" i="16" s="1"/>
  <c r="BJ5" i="16"/>
  <c r="BK5" i="16" s="1"/>
  <c r="BC5" i="16"/>
  <c r="BD5" i="16" s="1"/>
  <c r="BX4" i="16"/>
  <c r="BY4" i="16" s="1"/>
  <c r="BQ4" i="16"/>
  <c r="BR4" i="16" s="1"/>
  <c r="BJ4" i="16"/>
  <c r="BK4" i="16" s="1"/>
  <c r="BC4" i="16"/>
  <c r="BD4" i="16" s="1"/>
  <c r="BX3" i="16"/>
  <c r="BY3" i="16" s="1"/>
  <c r="BQ3" i="16"/>
  <c r="BR3" i="16" s="1"/>
  <c r="BJ3" i="16"/>
  <c r="BK3" i="16" s="1"/>
  <c r="BC3" i="16"/>
  <c r="BD3" i="16" s="1"/>
  <c r="AV31" i="16"/>
  <c r="AU31" i="16"/>
  <c r="AT31" i="16"/>
  <c r="AS31" i="16"/>
  <c r="AR31" i="16"/>
  <c r="AR32" i="16" s="1"/>
  <c r="AR33" i="16" s="1"/>
  <c r="AO31" i="16"/>
  <c r="AN31" i="16"/>
  <c r="AM31" i="16"/>
  <c r="AL31" i="16"/>
  <c r="AK32" i="16" s="1"/>
  <c r="AK33" i="16" s="1"/>
  <c r="AK31" i="16"/>
  <c r="AW24" i="16"/>
  <c r="AV24" i="16"/>
  <c r="AO24" i="16"/>
  <c r="AP24" i="16" s="1"/>
  <c r="AW23" i="16"/>
  <c r="AV23" i="16"/>
  <c r="AO23" i="16"/>
  <c r="AP23" i="16" s="1"/>
  <c r="AW22" i="16"/>
  <c r="AV22" i="16"/>
  <c r="AO22" i="16"/>
  <c r="AP22" i="16" s="1"/>
  <c r="AW21" i="16"/>
  <c r="AV21" i="16"/>
  <c r="AO21" i="16"/>
  <c r="AP21" i="16" s="1"/>
  <c r="AW20" i="16"/>
  <c r="AV20" i="16"/>
  <c r="AO20" i="16"/>
  <c r="AP20" i="16" s="1"/>
  <c r="AW19" i="16"/>
  <c r="AV19" i="16"/>
  <c r="AO19" i="16"/>
  <c r="AP19" i="16" s="1"/>
  <c r="AW18" i="16"/>
  <c r="AV18" i="16"/>
  <c r="AO18" i="16"/>
  <c r="AP18" i="16" s="1"/>
  <c r="AW17" i="16"/>
  <c r="AV17" i="16"/>
  <c r="AO17" i="16"/>
  <c r="AP17" i="16" s="1"/>
  <c r="AW16" i="16"/>
  <c r="AV16" i="16"/>
  <c r="AO16" i="16"/>
  <c r="AP16" i="16" s="1"/>
  <c r="AW15" i="16"/>
  <c r="AV15" i="16"/>
  <c r="AO15" i="16"/>
  <c r="AP15" i="16" s="1"/>
  <c r="AW14" i="16"/>
  <c r="AV14" i="16"/>
  <c r="AO14" i="16"/>
  <c r="AP14" i="16" s="1"/>
  <c r="AW13" i="16"/>
  <c r="AV13" i="16"/>
  <c r="AO13" i="16"/>
  <c r="AP13" i="16" s="1"/>
  <c r="AW12" i="16"/>
  <c r="AV12" i="16"/>
  <c r="AO12" i="16"/>
  <c r="AP12" i="16" s="1"/>
  <c r="AW11" i="16"/>
  <c r="AV11" i="16"/>
  <c r="AO11" i="16"/>
  <c r="AP11" i="16" s="1"/>
  <c r="AW10" i="16"/>
  <c r="AV10" i="16"/>
  <c r="AO10" i="16"/>
  <c r="AP10" i="16" s="1"/>
  <c r="AW9" i="16"/>
  <c r="AV9" i="16"/>
  <c r="AO9" i="16"/>
  <c r="AP9" i="16" s="1"/>
  <c r="AW8" i="16"/>
  <c r="AV8" i="16"/>
  <c r="AO8" i="16"/>
  <c r="AP8" i="16" s="1"/>
  <c r="AW7" i="16"/>
  <c r="AV7" i="16"/>
  <c r="AO7" i="16"/>
  <c r="AP7" i="16" s="1"/>
  <c r="AW6" i="16"/>
  <c r="AV6" i="16"/>
  <c r="AO6" i="16"/>
  <c r="AP6" i="16" s="1"/>
  <c r="AW5" i="16"/>
  <c r="AV5" i="16"/>
  <c r="AO5" i="16"/>
  <c r="AP5" i="16" s="1"/>
  <c r="AW4" i="16"/>
  <c r="AV4" i="16"/>
  <c r="AO4" i="16"/>
  <c r="AP4" i="16" s="1"/>
  <c r="AW3" i="16"/>
  <c r="AV3" i="16"/>
  <c r="AO3" i="16"/>
  <c r="AP3" i="16" s="1"/>
  <c r="AH31" i="16"/>
  <c r="AG31" i="16"/>
  <c r="AF31" i="16"/>
  <c r="AE31" i="16"/>
  <c r="AD31" i="16"/>
  <c r="AD32" i="16" s="1"/>
  <c r="AD33" i="16" s="1"/>
  <c r="AH20" i="16"/>
  <c r="AI20" i="16" s="1"/>
  <c r="AH19" i="16"/>
  <c r="AI19" i="16" s="1"/>
  <c r="AH18" i="16"/>
  <c r="AI18" i="16" s="1"/>
  <c r="AH17" i="16"/>
  <c r="AI17" i="16" s="1"/>
  <c r="AH16" i="16"/>
  <c r="AI16" i="16" s="1"/>
  <c r="AH15" i="16"/>
  <c r="AI15" i="16" s="1"/>
  <c r="AH14" i="16"/>
  <c r="AI14" i="16" s="1"/>
  <c r="AH13" i="16"/>
  <c r="AI13" i="16" s="1"/>
  <c r="AH12" i="16"/>
  <c r="AI12" i="16" s="1"/>
  <c r="AH11" i="16"/>
  <c r="AI11" i="16" s="1"/>
  <c r="AH10" i="16"/>
  <c r="AI10" i="16" s="1"/>
  <c r="AH9" i="16"/>
  <c r="AI9" i="16" s="1"/>
  <c r="AH8" i="16"/>
  <c r="AI8" i="16" s="1"/>
  <c r="AH7" i="16"/>
  <c r="AI7" i="16" s="1"/>
  <c r="AH6" i="16"/>
  <c r="AI6" i="16" s="1"/>
  <c r="AH5" i="16"/>
  <c r="AI5" i="16" s="1"/>
  <c r="AH4" i="16"/>
  <c r="AI4" i="16" s="1"/>
  <c r="AH3" i="16"/>
  <c r="AI3" i="16" s="1"/>
  <c r="AA31" i="16"/>
  <c r="Z31" i="16"/>
  <c r="Y31" i="16"/>
  <c r="X31" i="16"/>
  <c r="W31" i="16"/>
  <c r="W32" i="16" s="1"/>
  <c r="W33" i="16" s="1"/>
  <c r="AA24" i="16"/>
  <c r="AB24" i="16" s="1"/>
  <c r="AA23" i="16"/>
  <c r="AB23" i="16" s="1"/>
  <c r="AA22" i="16"/>
  <c r="AB22" i="16" s="1"/>
  <c r="AA21" i="16"/>
  <c r="AB21" i="16" s="1"/>
  <c r="AA20" i="16"/>
  <c r="AB20" i="16" s="1"/>
  <c r="AA19" i="16"/>
  <c r="AB19" i="16" s="1"/>
  <c r="AA18" i="16"/>
  <c r="AB18" i="16" s="1"/>
  <c r="AA17" i="16"/>
  <c r="AB17" i="16" s="1"/>
  <c r="AA16" i="16"/>
  <c r="AB16" i="16" s="1"/>
  <c r="AA15" i="16"/>
  <c r="AB15" i="16" s="1"/>
  <c r="AA14" i="16"/>
  <c r="AB14" i="16" s="1"/>
  <c r="AA13" i="16"/>
  <c r="AB13" i="16" s="1"/>
  <c r="AA12" i="16"/>
  <c r="AB12" i="16" s="1"/>
  <c r="AA11" i="16"/>
  <c r="AB11" i="16" s="1"/>
  <c r="AA10" i="16"/>
  <c r="AB10" i="16" s="1"/>
  <c r="AA9" i="16"/>
  <c r="AB9" i="16" s="1"/>
  <c r="AA8" i="16"/>
  <c r="AB8" i="16" s="1"/>
  <c r="AA7" i="16"/>
  <c r="AB7" i="16" s="1"/>
  <c r="AA6" i="16"/>
  <c r="AB6" i="16" s="1"/>
  <c r="AA5" i="16"/>
  <c r="AB5" i="16" s="1"/>
  <c r="AA4" i="16"/>
  <c r="AB4" i="16" s="1"/>
  <c r="AA3" i="16"/>
  <c r="AB3" i="16" s="1"/>
  <c r="T31" i="16"/>
  <c r="S31" i="16"/>
  <c r="R31" i="16"/>
  <c r="Q31" i="16"/>
  <c r="P31" i="16"/>
  <c r="P32" i="16" s="1"/>
  <c r="P33" i="16" s="1"/>
  <c r="T22" i="16"/>
  <c r="U22" i="16" s="1"/>
  <c r="T21" i="16"/>
  <c r="U21" i="16" s="1"/>
  <c r="T20" i="16"/>
  <c r="U20" i="16" s="1"/>
  <c r="T19" i="16"/>
  <c r="U19" i="16" s="1"/>
  <c r="T18" i="16"/>
  <c r="U18" i="16" s="1"/>
  <c r="T17" i="16"/>
  <c r="U17" i="16" s="1"/>
  <c r="T16" i="16"/>
  <c r="U16" i="16" s="1"/>
  <c r="T15" i="16"/>
  <c r="U15" i="16" s="1"/>
  <c r="T14" i="16"/>
  <c r="U14" i="16" s="1"/>
  <c r="T13" i="16"/>
  <c r="U13" i="16" s="1"/>
  <c r="T12" i="16"/>
  <c r="U12" i="16" s="1"/>
  <c r="T11" i="16"/>
  <c r="U11" i="16" s="1"/>
  <c r="T10" i="16"/>
  <c r="U10" i="16" s="1"/>
  <c r="T9" i="16"/>
  <c r="U9" i="16" s="1"/>
  <c r="T8" i="16"/>
  <c r="U8" i="16" s="1"/>
  <c r="T7" i="16"/>
  <c r="U7" i="16" s="1"/>
  <c r="T6" i="16"/>
  <c r="U6" i="16" s="1"/>
  <c r="T5" i="16"/>
  <c r="U5" i="16" s="1"/>
  <c r="T4" i="16"/>
  <c r="U4" i="16" s="1"/>
  <c r="T3" i="16"/>
  <c r="U3" i="16" s="1"/>
  <c r="M31" i="16"/>
  <c r="J31" i="16"/>
  <c r="K31" i="16"/>
  <c r="L31" i="16"/>
  <c r="I31" i="16"/>
  <c r="I32" i="16" s="1"/>
  <c r="I33" i="16" s="1"/>
  <c r="M25" i="16"/>
  <c r="N25" i="16" s="1"/>
  <c r="M24" i="16"/>
  <c r="N24" i="16" s="1"/>
  <c r="M23" i="16"/>
  <c r="N23" i="16" s="1"/>
  <c r="M22" i="16"/>
  <c r="N22" i="16" s="1"/>
  <c r="M21" i="16"/>
  <c r="N21" i="16" s="1"/>
  <c r="M20" i="16"/>
  <c r="N20" i="16" s="1"/>
  <c r="M19" i="16"/>
  <c r="N19" i="16" s="1"/>
  <c r="M18" i="16"/>
  <c r="N18" i="16" s="1"/>
  <c r="M17" i="16"/>
  <c r="N17" i="16" s="1"/>
  <c r="M16" i="16"/>
  <c r="N16" i="16" s="1"/>
  <c r="M15" i="16"/>
  <c r="N15" i="16" s="1"/>
  <c r="M14" i="16"/>
  <c r="N14" i="16" s="1"/>
  <c r="M13" i="16"/>
  <c r="N13" i="16" s="1"/>
  <c r="M12" i="16"/>
  <c r="N12" i="16" s="1"/>
  <c r="M11" i="16"/>
  <c r="N11" i="16" s="1"/>
  <c r="M10" i="16"/>
  <c r="N10" i="16" s="1"/>
  <c r="M9" i="16"/>
  <c r="N9" i="16" s="1"/>
  <c r="M8" i="16"/>
  <c r="N8" i="16" s="1"/>
  <c r="M7" i="16"/>
  <c r="N7" i="16" s="1"/>
  <c r="M6" i="16"/>
  <c r="N6" i="16" s="1"/>
  <c r="M5" i="16"/>
  <c r="N5" i="16" s="1"/>
  <c r="M4" i="16"/>
  <c r="N4" i="16" s="1"/>
  <c r="M3" i="16"/>
  <c r="N3" i="16" s="1"/>
  <c r="B33" i="16"/>
  <c r="B32" i="16"/>
  <c r="F31" i="16"/>
  <c r="C31" i="16"/>
  <c r="D31" i="16"/>
  <c r="E31" i="16"/>
  <c r="B31" i="16"/>
  <c r="G28" i="16"/>
  <c r="F28" i="16"/>
  <c r="G27" i="16"/>
  <c r="F27" i="16"/>
  <c r="G26" i="16"/>
  <c r="F26" i="16"/>
  <c r="G25" i="16"/>
  <c r="F25" i="16"/>
  <c r="G24" i="16"/>
  <c r="F24" i="16"/>
  <c r="G23" i="16"/>
  <c r="F23" i="16"/>
  <c r="G22" i="16"/>
  <c r="F22" i="16"/>
  <c r="G21" i="16"/>
  <c r="F21" i="16"/>
  <c r="G20" i="16"/>
  <c r="F20" i="16"/>
  <c r="G19" i="16"/>
  <c r="F19" i="16"/>
  <c r="G18" i="16"/>
  <c r="F18" i="16"/>
  <c r="G17" i="16"/>
  <c r="F17" i="16"/>
  <c r="G16" i="16"/>
  <c r="F16" i="16"/>
  <c r="G15" i="16"/>
  <c r="F15" i="16"/>
  <c r="G14" i="16"/>
  <c r="F14" i="16"/>
  <c r="G13" i="16"/>
  <c r="F13" i="16"/>
  <c r="G12" i="16"/>
  <c r="F12" i="16"/>
  <c r="G11" i="16"/>
  <c r="F11" i="16"/>
  <c r="G10" i="16"/>
  <c r="F10" i="16"/>
  <c r="G9" i="16"/>
  <c r="F9" i="16"/>
  <c r="G8" i="16"/>
  <c r="F8" i="16"/>
  <c r="G7" i="16"/>
  <c r="F7" i="16"/>
  <c r="G6" i="16"/>
  <c r="F6" i="16"/>
  <c r="G5" i="16"/>
  <c r="F5" i="16"/>
  <c r="G4" i="16"/>
  <c r="F4" i="16"/>
  <c r="G3" i="16"/>
  <c r="F3" i="16"/>
  <c r="AL74" i="15"/>
  <c r="AM74" i="15"/>
  <c r="AN74" i="15"/>
  <c r="AK74" i="15"/>
  <c r="AE74" i="15"/>
  <c r="AF74" i="15"/>
  <c r="AG74" i="15"/>
  <c r="AD74" i="15"/>
  <c r="X74" i="15"/>
  <c r="Y74" i="15"/>
  <c r="Z74" i="15"/>
  <c r="W74" i="15"/>
  <c r="R74" i="15"/>
  <c r="Q74" i="15"/>
  <c r="S74" i="15"/>
  <c r="P74" i="15"/>
  <c r="J74" i="15"/>
  <c r="K74" i="15"/>
  <c r="L74" i="15"/>
  <c r="I74" i="15"/>
  <c r="C74" i="15"/>
  <c r="D74" i="15"/>
  <c r="E74" i="15"/>
  <c r="B74" i="15"/>
  <c r="G72" i="15"/>
  <c r="F72" i="15"/>
  <c r="F71" i="15"/>
  <c r="G71" i="15" s="1"/>
  <c r="G70" i="15"/>
  <c r="F70" i="15"/>
  <c r="F69" i="15"/>
  <c r="G69" i="15" s="1"/>
  <c r="G68" i="15"/>
  <c r="F68" i="15"/>
  <c r="F67" i="15"/>
  <c r="G67" i="15" s="1"/>
  <c r="G66" i="15"/>
  <c r="F66" i="15"/>
  <c r="F65" i="15"/>
  <c r="G65" i="15" s="1"/>
  <c r="G64" i="15"/>
  <c r="F64" i="15"/>
  <c r="F63" i="15"/>
  <c r="G63" i="15" s="1"/>
  <c r="G62" i="15"/>
  <c r="F62" i="15"/>
  <c r="F61" i="15"/>
  <c r="G61" i="15" s="1"/>
  <c r="AB60" i="15"/>
  <c r="AA60" i="15"/>
  <c r="T60" i="15"/>
  <c r="U60" i="15" s="1"/>
  <c r="G60" i="15"/>
  <c r="F60" i="15"/>
  <c r="AA59" i="15"/>
  <c r="AB59" i="15" s="1"/>
  <c r="U59" i="15"/>
  <c r="T59" i="15"/>
  <c r="F59" i="15"/>
  <c r="G59" i="15" s="1"/>
  <c r="AB58" i="15"/>
  <c r="AA58" i="15"/>
  <c r="T58" i="15"/>
  <c r="U58" i="15" s="1"/>
  <c r="G58" i="15"/>
  <c r="F58" i="15"/>
  <c r="AA57" i="15"/>
  <c r="AB57" i="15" s="1"/>
  <c r="U57" i="15"/>
  <c r="T57" i="15"/>
  <c r="F57" i="15"/>
  <c r="G57" i="15" s="1"/>
  <c r="AB56" i="15"/>
  <c r="AA56" i="15"/>
  <c r="T56" i="15"/>
  <c r="U56" i="15" s="1"/>
  <c r="G56" i="15"/>
  <c r="F56" i="15"/>
  <c r="AO55" i="15"/>
  <c r="AP55" i="15" s="1"/>
  <c r="AB55" i="15"/>
  <c r="AA55" i="15"/>
  <c r="T55" i="15"/>
  <c r="U55" i="15" s="1"/>
  <c r="N55" i="15"/>
  <c r="M55" i="15"/>
  <c r="F55" i="15"/>
  <c r="G55" i="15" s="1"/>
  <c r="AP54" i="15"/>
  <c r="AO54" i="15"/>
  <c r="AH54" i="15"/>
  <c r="AI54" i="15" s="1"/>
  <c r="AB54" i="15"/>
  <c r="AA54" i="15"/>
  <c r="T54" i="15"/>
  <c r="U54" i="15" s="1"/>
  <c r="N54" i="15"/>
  <c r="M54" i="15"/>
  <c r="F54" i="15"/>
  <c r="G54" i="15" s="1"/>
  <c r="AP53" i="15"/>
  <c r="AO53" i="15"/>
  <c r="AH53" i="15"/>
  <c r="AI53" i="15" s="1"/>
  <c r="AB53" i="15"/>
  <c r="AA53" i="15"/>
  <c r="T53" i="15"/>
  <c r="U53" i="15" s="1"/>
  <c r="N53" i="15"/>
  <c r="M53" i="15"/>
  <c r="F53" i="15"/>
  <c r="G53" i="15" s="1"/>
  <c r="AP52" i="15"/>
  <c r="AO52" i="15"/>
  <c r="AH52" i="15"/>
  <c r="AI52" i="15" s="1"/>
  <c r="AB52" i="15"/>
  <c r="AA52" i="15"/>
  <c r="T52" i="15"/>
  <c r="U52" i="15" s="1"/>
  <c r="N52" i="15"/>
  <c r="M52" i="15"/>
  <c r="F52" i="15"/>
  <c r="G52" i="15" s="1"/>
  <c r="AP51" i="15"/>
  <c r="AO51" i="15"/>
  <c r="AH51" i="15"/>
  <c r="AI51" i="15" s="1"/>
  <c r="AB51" i="15"/>
  <c r="AA51" i="15"/>
  <c r="T51" i="15"/>
  <c r="U51" i="15" s="1"/>
  <c r="N51" i="15"/>
  <c r="M51" i="15"/>
  <c r="F51" i="15"/>
  <c r="G51" i="15" s="1"/>
  <c r="AP50" i="15"/>
  <c r="AO50" i="15"/>
  <c r="AH50" i="15"/>
  <c r="AI50" i="15" s="1"/>
  <c r="AB50" i="15"/>
  <c r="AA50" i="15"/>
  <c r="T50" i="15"/>
  <c r="U50" i="15" s="1"/>
  <c r="N50" i="15"/>
  <c r="M50" i="15"/>
  <c r="F50" i="15"/>
  <c r="G50" i="15" s="1"/>
  <c r="AP49" i="15"/>
  <c r="AO49" i="15"/>
  <c r="AH49" i="15"/>
  <c r="AI49" i="15" s="1"/>
  <c r="AB49" i="15"/>
  <c r="AA49" i="15"/>
  <c r="T49" i="15"/>
  <c r="U49" i="15" s="1"/>
  <c r="N49" i="15"/>
  <c r="M49" i="15"/>
  <c r="F49" i="15"/>
  <c r="G49" i="15" s="1"/>
  <c r="AP48" i="15"/>
  <c r="AO48" i="15"/>
  <c r="AH48" i="15"/>
  <c r="AI48" i="15" s="1"/>
  <c r="AB48" i="15"/>
  <c r="AA48" i="15"/>
  <c r="T48" i="15"/>
  <c r="U48" i="15" s="1"/>
  <c r="N48" i="15"/>
  <c r="M48" i="15"/>
  <c r="F48" i="15"/>
  <c r="G48" i="15" s="1"/>
  <c r="AP47" i="15"/>
  <c r="AO47" i="15"/>
  <c r="AH47" i="15"/>
  <c r="AI47" i="15" s="1"/>
  <c r="AB47" i="15"/>
  <c r="AA47" i="15"/>
  <c r="T47" i="15"/>
  <c r="U47" i="15" s="1"/>
  <c r="N47" i="15"/>
  <c r="M47" i="15"/>
  <c r="F47" i="15"/>
  <c r="G47" i="15" s="1"/>
  <c r="AP46" i="15"/>
  <c r="AO46" i="15"/>
  <c r="AH46" i="15"/>
  <c r="AI46" i="15" s="1"/>
  <c r="AB46" i="15"/>
  <c r="AA46" i="15"/>
  <c r="T46" i="15"/>
  <c r="U46" i="15" s="1"/>
  <c r="N46" i="15"/>
  <c r="M46" i="15"/>
  <c r="F46" i="15"/>
  <c r="G46" i="15" s="1"/>
  <c r="AP45" i="15"/>
  <c r="AO45" i="15"/>
  <c r="AH45" i="15"/>
  <c r="AI45" i="15" s="1"/>
  <c r="AB45" i="15"/>
  <c r="AA45" i="15"/>
  <c r="T45" i="15"/>
  <c r="U45" i="15" s="1"/>
  <c r="N45" i="15"/>
  <c r="M45" i="15"/>
  <c r="F45" i="15"/>
  <c r="G45" i="15" s="1"/>
  <c r="AP44" i="15"/>
  <c r="AO44" i="15"/>
  <c r="AH44" i="15"/>
  <c r="AI44" i="15" s="1"/>
  <c r="AB44" i="15"/>
  <c r="AA44" i="15"/>
  <c r="T44" i="15"/>
  <c r="U44" i="15" s="1"/>
  <c r="N44" i="15"/>
  <c r="M44" i="15"/>
  <c r="F44" i="15"/>
  <c r="G44" i="15" s="1"/>
  <c r="AP43" i="15"/>
  <c r="AO43" i="15"/>
  <c r="AH43" i="15"/>
  <c r="AI43" i="15" s="1"/>
  <c r="AB43" i="15"/>
  <c r="AA43" i="15"/>
  <c r="T43" i="15"/>
  <c r="U43" i="15" s="1"/>
  <c r="N43" i="15"/>
  <c r="M43" i="15"/>
  <c r="F43" i="15"/>
  <c r="G43" i="15" s="1"/>
  <c r="AP42" i="15"/>
  <c r="AO42" i="15"/>
  <c r="AH42" i="15"/>
  <c r="AI42" i="15" s="1"/>
  <c r="AB42" i="15"/>
  <c r="AA42" i="15"/>
  <c r="T42" i="15"/>
  <c r="U42" i="15" s="1"/>
  <c r="N42" i="15"/>
  <c r="M42" i="15"/>
  <c r="F42" i="15"/>
  <c r="G42" i="15" s="1"/>
  <c r="AP41" i="15"/>
  <c r="AO41" i="15"/>
  <c r="AH41" i="15"/>
  <c r="AI41" i="15" s="1"/>
  <c r="AB41" i="15"/>
  <c r="AA41" i="15"/>
  <c r="T41" i="15"/>
  <c r="U41" i="15" s="1"/>
  <c r="N41" i="15"/>
  <c r="M41" i="15"/>
  <c r="F41" i="15"/>
  <c r="G41" i="15" s="1"/>
  <c r="AP40" i="15"/>
  <c r="AO40" i="15"/>
  <c r="AH40" i="15"/>
  <c r="AI40" i="15" s="1"/>
  <c r="AB40" i="15"/>
  <c r="AA40" i="15"/>
  <c r="T40" i="15"/>
  <c r="U40" i="15" s="1"/>
  <c r="N40" i="15"/>
  <c r="M40" i="15"/>
  <c r="F40" i="15"/>
  <c r="G40" i="15" s="1"/>
  <c r="AP39" i="15"/>
  <c r="AO39" i="15"/>
  <c r="AH39" i="15"/>
  <c r="AI39" i="15" s="1"/>
  <c r="AB39" i="15"/>
  <c r="AA39" i="15"/>
  <c r="T39" i="15"/>
  <c r="U39" i="15" s="1"/>
  <c r="N39" i="15"/>
  <c r="M39" i="15"/>
  <c r="F39" i="15"/>
  <c r="G39" i="15" s="1"/>
  <c r="AP38" i="15"/>
  <c r="AO38" i="15"/>
  <c r="AH38" i="15"/>
  <c r="AI38" i="15" s="1"/>
  <c r="AB38" i="15"/>
  <c r="AA38" i="15"/>
  <c r="T38" i="15"/>
  <c r="U38" i="15" s="1"/>
  <c r="N38" i="15"/>
  <c r="M38" i="15"/>
  <c r="F38" i="15"/>
  <c r="G38" i="15" s="1"/>
  <c r="AP37" i="15"/>
  <c r="AO37" i="15"/>
  <c r="AH37" i="15"/>
  <c r="AI37" i="15" s="1"/>
  <c r="AB37" i="15"/>
  <c r="AA37" i="15"/>
  <c r="T37" i="15"/>
  <c r="U37" i="15" s="1"/>
  <c r="N37" i="15"/>
  <c r="M37" i="15"/>
  <c r="F37" i="15"/>
  <c r="G37" i="15" s="1"/>
  <c r="AP36" i="15"/>
  <c r="AO36" i="15"/>
  <c r="AH36" i="15"/>
  <c r="AI36" i="15" s="1"/>
  <c r="AB36" i="15"/>
  <c r="AA36" i="15"/>
  <c r="T36" i="15"/>
  <c r="U36" i="15" s="1"/>
  <c r="N36" i="15"/>
  <c r="M36" i="15"/>
  <c r="F36" i="15"/>
  <c r="G36" i="15" s="1"/>
  <c r="AP35" i="15"/>
  <c r="AO35" i="15"/>
  <c r="AH35" i="15"/>
  <c r="AI35" i="15" s="1"/>
  <c r="AB35" i="15"/>
  <c r="AA35" i="15"/>
  <c r="T35" i="15"/>
  <c r="U35" i="15" s="1"/>
  <c r="N35" i="15"/>
  <c r="M35" i="15"/>
  <c r="F35" i="15"/>
  <c r="G35" i="15" s="1"/>
  <c r="AP34" i="15"/>
  <c r="AO34" i="15"/>
  <c r="AH34" i="15"/>
  <c r="AI34" i="15" s="1"/>
  <c r="AB34" i="15"/>
  <c r="AA34" i="15"/>
  <c r="T34" i="15"/>
  <c r="U34" i="15" s="1"/>
  <c r="N34" i="15"/>
  <c r="M34" i="15"/>
  <c r="F34" i="15"/>
  <c r="G34" i="15" s="1"/>
  <c r="AP33" i="15"/>
  <c r="AO33" i="15"/>
  <c r="AH33" i="15"/>
  <c r="AI33" i="15" s="1"/>
  <c r="AB33" i="15"/>
  <c r="AA33" i="15"/>
  <c r="T33" i="15"/>
  <c r="U33" i="15" s="1"/>
  <c r="N33" i="15"/>
  <c r="M33" i="15"/>
  <c r="F33" i="15"/>
  <c r="G33" i="15" s="1"/>
  <c r="AP32" i="15"/>
  <c r="AO32" i="15"/>
  <c r="AH32" i="15"/>
  <c r="AI32" i="15" s="1"/>
  <c r="AB32" i="15"/>
  <c r="AA32" i="15"/>
  <c r="T32" i="15"/>
  <c r="U32" i="15" s="1"/>
  <c r="N32" i="15"/>
  <c r="M32" i="15"/>
  <c r="F32" i="15"/>
  <c r="G32" i="15" s="1"/>
  <c r="AP31" i="15"/>
  <c r="AO31" i="15"/>
  <c r="AH31" i="15"/>
  <c r="AI31" i="15" s="1"/>
  <c r="AB31" i="15"/>
  <c r="AA31" i="15"/>
  <c r="T31" i="15"/>
  <c r="U31" i="15" s="1"/>
  <c r="N31" i="15"/>
  <c r="M31" i="15"/>
  <c r="F31" i="15"/>
  <c r="G31" i="15" s="1"/>
  <c r="AP30" i="15"/>
  <c r="AO30" i="15"/>
  <c r="AH30" i="15"/>
  <c r="AI30" i="15" s="1"/>
  <c r="AB30" i="15"/>
  <c r="AA30" i="15"/>
  <c r="T30" i="15"/>
  <c r="U30" i="15" s="1"/>
  <c r="N30" i="15"/>
  <c r="M30" i="15"/>
  <c r="F30" i="15"/>
  <c r="G30" i="15" s="1"/>
  <c r="AP29" i="15"/>
  <c r="AO29" i="15"/>
  <c r="AH29" i="15"/>
  <c r="AI29" i="15" s="1"/>
  <c r="AB29" i="15"/>
  <c r="AA29" i="15"/>
  <c r="T29" i="15"/>
  <c r="U29" i="15" s="1"/>
  <c r="N29" i="15"/>
  <c r="M29" i="15"/>
  <c r="G29" i="15"/>
  <c r="F29" i="15"/>
  <c r="AP28" i="15"/>
  <c r="AO28" i="15"/>
  <c r="AI28" i="15"/>
  <c r="AH28" i="15"/>
  <c r="AB28" i="15"/>
  <c r="AA28" i="15"/>
  <c r="U28" i="15"/>
  <c r="T28" i="15"/>
  <c r="N28" i="15"/>
  <c r="M28" i="15"/>
  <c r="G28" i="15"/>
  <c r="F28" i="15"/>
  <c r="AP27" i="15"/>
  <c r="AO27" i="15"/>
  <c r="AI27" i="15"/>
  <c r="AH27" i="15"/>
  <c r="AB27" i="15"/>
  <c r="AA27" i="15"/>
  <c r="U27" i="15"/>
  <c r="T27" i="15"/>
  <c r="N27" i="15"/>
  <c r="M27" i="15"/>
  <c r="G27" i="15"/>
  <c r="F27" i="15"/>
  <c r="AP26" i="15"/>
  <c r="AO26" i="15"/>
  <c r="AI26" i="15"/>
  <c r="AH26" i="15"/>
  <c r="AB26" i="15"/>
  <c r="AA26" i="15"/>
  <c r="U26" i="15"/>
  <c r="T26" i="15"/>
  <c r="N26" i="15"/>
  <c r="M26" i="15"/>
  <c r="G26" i="15"/>
  <c r="F26" i="15"/>
  <c r="AP25" i="15"/>
  <c r="AO25" i="15"/>
  <c r="AI25" i="15"/>
  <c r="AH25" i="15"/>
  <c r="AB25" i="15"/>
  <c r="AA25" i="15"/>
  <c r="U25" i="15"/>
  <c r="T25" i="15"/>
  <c r="N25" i="15"/>
  <c r="M25" i="15"/>
  <c r="G25" i="15"/>
  <c r="F25" i="15"/>
  <c r="AP24" i="15"/>
  <c r="AO24" i="15"/>
  <c r="AI24" i="15"/>
  <c r="AH24" i="15"/>
  <c r="AB24" i="15"/>
  <c r="AA24" i="15"/>
  <c r="U24" i="15"/>
  <c r="T24" i="15"/>
  <c r="N24" i="15"/>
  <c r="M24" i="15"/>
  <c r="G24" i="15"/>
  <c r="F24" i="15"/>
  <c r="AP23" i="15"/>
  <c r="AO23" i="15"/>
  <c r="AI23" i="15"/>
  <c r="AH23" i="15"/>
  <c r="AB23" i="15"/>
  <c r="AA23" i="15"/>
  <c r="U23" i="15"/>
  <c r="T23" i="15"/>
  <c r="N23" i="15"/>
  <c r="M23" i="15"/>
  <c r="G23" i="15"/>
  <c r="F23" i="15"/>
  <c r="AP22" i="15"/>
  <c r="AO22" i="15"/>
  <c r="AI22" i="15"/>
  <c r="AH22" i="15"/>
  <c r="AB22" i="15"/>
  <c r="AA22" i="15"/>
  <c r="U22" i="15"/>
  <c r="T22" i="15"/>
  <c r="N22" i="15"/>
  <c r="M22" i="15"/>
  <c r="G22" i="15"/>
  <c r="F22" i="15"/>
  <c r="AP21" i="15"/>
  <c r="AO21" i="15"/>
  <c r="AI21" i="15"/>
  <c r="AH21" i="15"/>
  <c r="AB21" i="15"/>
  <c r="AA21" i="15"/>
  <c r="U21" i="15"/>
  <c r="T21" i="15"/>
  <c r="N21" i="15"/>
  <c r="M21" i="15"/>
  <c r="G21" i="15"/>
  <c r="F21" i="15"/>
  <c r="AP20" i="15"/>
  <c r="AO20" i="15"/>
  <c r="AI20" i="15"/>
  <c r="AH20" i="15"/>
  <c r="AB20" i="15"/>
  <c r="AA20" i="15"/>
  <c r="U20" i="15"/>
  <c r="T20" i="15"/>
  <c r="N20" i="15"/>
  <c r="M20" i="15"/>
  <c r="G20" i="15"/>
  <c r="F20" i="15"/>
  <c r="AP19" i="15"/>
  <c r="AO19" i="15"/>
  <c r="AI19" i="15"/>
  <c r="AH19" i="15"/>
  <c r="AB19" i="15"/>
  <c r="AA19" i="15"/>
  <c r="U19" i="15"/>
  <c r="T19" i="15"/>
  <c r="N19" i="15"/>
  <c r="M19" i="15"/>
  <c r="G19" i="15"/>
  <c r="F19" i="15"/>
  <c r="AP18" i="15"/>
  <c r="AO18" i="15"/>
  <c r="AI18" i="15"/>
  <c r="AH18" i="15"/>
  <c r="AB18" i="15"/>
  <c r="AA18" i="15"/>
  <c r="U18" i="15"/>
  <c r="T18" i="15"/>
  <c r="N18" i="15"/>
  <c r="M18" i="15"/>
  <c r="G18" i="15"/>
  <c r="F18" i="15"/>
  <c r="AP17" i="15"/>
  <c r="AO17" i="15"/>
  <c r="AI17" i="15"/>
  <c r="AH17" i="15"/>
  <c r="AB17" i="15"/>
  <c r="AA17" i="15"/>
  <c r="U17" i="15"/>
  <c r="T17" i="15"/>
  <c r="N17" i="15"/>
  <c r="M17" i="15"/>
  <c r="G17" i="15"/>
  <c r="F17" i="15"/>
  <c r="AP16" i="15"/>
  <c r="AO16" i="15"/>
  <c r="AI16" i="15"/>
  <c r="AH16" i="15"/>
  <c r="AB16" i="15"/>
  <c r="AA16" i="15"/>
  <c r="U16" i="15"/>
  <c r="T16" i="15"/>
  <c r="N16" i="15"/>
  <c r="M16" i="15"/>
  <c r="G16" i="15"/>
  <c r="F16" i="15"/>
  <c r="AP15" i="15"/>
  <c r="AO15" i="15"/>
  <c r="AI15" i="15"/>
  <c r="AH15" i="15"/>
  <c r="AB15" i="15"/>
  <c r="AA15" i="15"/>
  <c r="U15" i="15"/>
  <c r="T15" i="15"/>
  <c r="N15" i="15"/>
  <c r="M15" i="15"/>
  <c r="G15" i="15"/>
  <c r="F15" i="15"/>
  <c r="AP14" i="15"/>
  <c r="AO14" i="15"/>
  <c r="AI14" i="15"/>
  <c r="AH14" i="15"/>
  <c r="AB14" i="15"/>
  <c r="AA14" i="15"/>
  <c r="U14" i="15"/>
  <c r="T14" i="15"/>
  <c r="N14" i="15"/>
  <c r="M14" i="15"/>
  <c r="G14" i="15"/>
  <c r="F14" i="15"/>
  <c r="AP13" i="15"/>
  <c r="AO13" i="15"/>
  <c r="AI13" i="15"/>
  <c r="AH13" i="15"/>
  <c r="AB13" i="15"/>
  <c r="AA13" i="15"/>
  <c r="U13" i="15"/>
  <c r="T13" i="15"/>
  <c r="N13" i="15"/>
  <c r="M13" i="15"/>
  <c r="G13" i="15"/>
  <c r="F13" i="15"/>
  <c r="AP12" i="15"/>
  <c r="AO12" i="15"/>
  <c r="AI12" i="15"/>
  <c r="AH12" i="15"/>
  <c r="AB12" i="15"/>
  <c r="AA12" i="15"/>
  <c r="U12" i="15"/>
  <c r="T12" i="15"/>
  <c r="N12" i="15"/>
  <c r="M12" i="15"/>
  <c r="G12" i="15"/>
  <c r="F12" i="15"/>
  <c r="AP11" i="15"/>
  <c r="AO11" i="15"/>
  <c r="AI11" i="15"/>
  <c r="AH11" i="15"/>
  <c r="AB11" i="15"/>
  <c r="AA11" i="15"/>
  <c r="U11" i="15"/>
  <c r="T11" i="15"/>
  <c r="N11" i="15"/>
  <c r="M11" i="15"/>
  <c r="G11" i="15"/>
  <c r="F11" i="15"/>
  <c r="AP10" i="15"/>
  <c r="AO10" i="15"/>
  <c r="AI10" i="15"/>
  <c r="AH10" i="15"/>
  <c r="AB10" i="15"/>
  <c r="AA10" i="15"/>
  <c r="U10" i="15"/>
  <c r="T10" i="15"/>
  <c r="N10" i="15"/>
  <c r="M10" i="15"/>
  <c r="G10" i="15"/>
  <c r="F10" i="15"/>
  <c r="AP9" i="15"/>
  <c r="AO9" i="15"/>
  <c r="AI9" i="15"/>
  <c r="AH9" i="15"/>
  <c r="AB9" i="15"/>
  <c r="AA9" i="15"/>
  <c r="U9" i="15"/>
  <c r="T9" i="15"/>
  <c r="N9" i="15"/>
  <c r="M9" i="15"/>
  <c r="G9" i="15"/>
  <c r="F9" i="15"/>
  <c r="AP8" i="15"/>
  <c r="AO8" i="15"/>
  <c r="AI8" i="15"/>
  <c r="AH8" i="15"/>
  <c r="AB8" i="15"/>
  <c r="AA8" i="15"/>
  <c r="U8" i="15"/>
  <c r="T8" i="15"/>
  <c r="N8" i="15"/>
  <c r="M8" i="15"/>
  <c r="G8" i="15"/>
  <c r="F8" i="15"/>
  <c r="AP7" i="15"/>
  <c r="AO7" i="15"/>
  <c r="AI7" i="15"/>
  <c r="AH7" i="15"/>
  <c r="AB7" i="15"/>
  <c r="AA7" i="15"/>
  <c r="U7" i="15"/>
  <c r="T7" i="15"/>
  <c r="N7" i="15"/>
  <c r="M7" i="15"/>
  <c r="G7" i="15"/>
  <c r="F7" i="15"/>
  <c r="AP6" i="15"/>
  <c r="AO6" i="15"/>
  <c r="AI6" i="15"/>
  <c r="AH6" i="15"/>
  <c r="AB6" i="15"/>
  <c r="AA6" i="15"/>
  <c r="U6" i="15"/>
  <c r="T6" i="15"/>
  <c r="N6" i="15"/>
  <c r="M6" i="15"/>
  <c r="G6" i="15"/>
  <c r="F6" i="15"/>
  <c r="AP5" i="15"/>
  <c r="AO5" i="15"/>
  <c r="AI5" i="15"/>
  <c r="AH5" i="15"/>
  <c r="AB5" i="15"/>
  <c r="AA5" i="15"/>
  <c r="U5" i="15"/>
  <c r="T5" i="15"/>
  <c r="N5" i="15"/>
  <c r="M5" i="15"/>
  <c r="G5" i="15"/>
  <c r="F5" i="15"/>
  <c r="AP4" i="15"/>
  <c r="AO4" i="15"/>
  <c r="AI4" i="15"/>
  <c r="AH4" i="15"/>
  <c r="AB4" i="15"/>
  <c r="AA4" i="15"/>
  <c r="U4" i="15"/>
  <c r="T4" i="15"/>
  <c r="N4" i="15"/>
  <c r="M4" i="15"/>
  <c r="G4" i="15"/>
  <c r="F4" i="15"/>
  <c r="AP3" i="15"/>
  <c r="AO3" i="15"/>
  <c r="AI3" i="15"/>
  <c r="AH3" i="15"/>
  <c r="AB3" i="15"/>
  <c r="AA3" i="15"/>
  <c r="U3" i="15"/>
  <c r="T3" i="15"/>
  <c r="N3" i="15"/>
  <c r="M3" i="15"/>
  <c r="G3" i="15"/>
  <c r="F3" i="15"/>
  <c r="F72" i="4"/>
  <c r="G72" i="4" s="1"/>
  <c r="F71" i="4"/>
  <c r="G71" i="4" s="1"/>
  <c r="F70" i="4"/>
  <c r="G70" i="4" s="1"/>
  <c r="F69" i="4"/>
  <c r="G69" i="4" s="1"/>
  <c r="F68" i="4"/>
  <c r="G68" i="4" s="1"/>
  <c r="F67" i="4"/>
  <c r="G67" i="4" s="1"/>
  <c r="F66" i="4"/>
  <c r="G66" i="4" s="1"/>
  <c r="F65" i="4"/>
  <c r="G65" i="4" s="1"/>
  <c r="F64" i="4"/>
  <c r="G64" i="4" s="1"/>
  <c r="F63" i="4"/>
  <c r="G63" i="4" s="1"/>
  <c r="F62" i="4"/>
  <c r="G62" i="4" s="1"/>
  <c r="F61" i="4"/>
  <c r="G61" i="4" s="1"/>
  <c r="F60" i="4"/>
  <c r="G60" i="4" s="1"/>
  <c r="F59" i="4"/>
  <c r="G59" i="4" s="1"/>
  <c r="F58" i="4"/>
  <c r="G58" i="4" s="1"/>
  <c r="F57" i="4"/>
  <c r="G57" i="4" s="1"/>
  <c r="F56" i="4"/>
  <c r="G56" i="4" s="1"/>
  <c r="F55" i="4"/>
  <c r="G55" i="4" s="1"/>
  <c r="F54" i="4"/>
  <c r="G54" i="4" s="1"/>
  <c r="F53" i="4"/>
  <c r="G53" i="4" s="1"/>
  <c r="F52" i="4"/>
  <c r="G52" i="4" s="1"/>
  <c r="F51" i="4"/>
  <c r="G51" i="4" s="1"/>
  <c r="F50" i="4"/>
  <c r="G50" i="4" s="1"/>
  <c r="F49" i="4"/>
  <c r="G49" i="4" s="1"/>
  <c r="F48" i="4"/>
  <c r="G48" i="4" s="1"/>
  <c r="F47" i="4"/>
  <c r="G47" i="4" s="1"/>
  <c r="F46" i="4"/>
  <c r="G46" i="4" s="1"/>
  <c r="F45" i="4"/>
  <c r="G45" i="4" s="1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F5" i="4"/>
  <c r="G5" i="4" s="1"/>
  <c r="F4" i="4"/>
  <c r="G4" i="4" s="1"/>
  <c r="F3" i="4"/>
  <c r="G3" i="4" s="1"/>
  <c r="AA60" i="4"/>
  <c r="AB60" i="4" s="1"/>
  <c r="T60" i="4"/>
  <c r="U60" i="4" s="1"/>
  <c r="AA59" i="4"/>
  <c r="AB59" i="4" s="1"/>
  <c r="T59" i="4"/>
  <c r="U59" i="4" s="1"/>
  <c r="AA58" i="4"/>
  <c r="AB58" i="4" s="1"/>
  <c r="T58" i="4"/>
  <c r="U58" i="4" s="1"/>
  <c r="AA57" i="4"/>
  <c r="AB57" i="4" s="1"/>
  <c r="T57" i="4"/>
  <c r="U57" i="4" s="1"/>
  <c r="AA56" i="4"/>
  <c r="AB56" i="4" s="1"/>
  <c r="T56" i="4"/>
  <c r="U56" i="4" s="1"/>
  <c r="AO55" i="4"/>
  <c r="AP55" i="4" s="1"/>
  <c r="AA55" i="4"/>
  <c r="AB55" i="4" s="1"/>
  <c r="T55" i="4"/>
  <c r="U55" i="4" s="1"/>
  <c r="M55" i="4"/>
  <c r="N55" i="4" s="1"/>
  <c r="AO54" i="4"/>
  <c r="AP54" i="4" s="1"/>
  <c r="AI54" i="4"/>
  <c r="AA54" i="4"/>
  <c r="AB54" i="4" s="1"/>
  <c r="T54" i="4"/>
  <c r="U54" i="4" s="1"/>
  <c r="M54" i="4"/>
  <c r="N54" i="4" s="1"/>
  <c r="AO53" i="4"/>
  <c r="AP53" i="4" s="1"/>
  <c r="AI53" i="4"/>
  <c r="AA53" i="4"/>
  <c r="AB53" i="4" s="1"/>
  <c r="T53" i="4"/>
  <c r="U53" i="4" s="1"/>
  <c r="M53" i="4"/>
  <c r="N53" i="4" s="1"/>
  <c r="AO52" i="4"/>
  <c r="AP52" i="4" s="1"/>
  <c r="AI52" i="4"/>
  <c r="AA52" i="4"/>
  <c r="AB52" i="4" s="1"/>
  <c r="T52" i="4"/>
  <c r="U52" i="4" s="1"/>
  <c r="M52" i="4"/>
  <c r="N52" i="4" s="1"/>
  <c r="AO51" i="4"/>
  <c r="AP51" i="4" s="1"/>
  <c r="AI51" i="4"/>
  <c r="AA51" i="4"/>
  <c r="AB51" i="4" s="1"/>
  <c r="T51" i="4"/>
  <c r="U51" i="4" s="1"/>
  <c r="M51" i="4"/>
  <c r="N51" i="4" s="1"/>
  <c r="AO50" i="4"/>
  <c r="AP50" i="4" s="1"/>
  <c r="AI50" i="4"/>
  <c r="AA50" i="4"/>
  <c r="AB50" i="4" s="1"/>
  <c r="T50" i="4"/>
  <c r="U50" i="4" s="1"/>
  <c r="M50" i="4"/>
  <c r="N50" i="4" s="1"/>
  <c r="AO49" i="4"/>
  <c r="AP49" i="4" s="1"/>
  <c r="AI49" i="4"/>
  <c r="AA49" i="4"/>
  <c r="AB49" i="4" s="1"/>
  <c r="T49" i="4"/>
  <c r="U49" i="4" s="1"/>
  <c r="M49" i="4"/>
  <c r="N49" i="4" s="1"/>
  <c r="AO48" i="4"/>
  <c r="AP48" i="4" s="1"/>
  <c r="AI48" i="4"/>
  <c r="AA48" i="4"/>
  <c r="AB48" i="4" s="1"/>
  <c r="T48" i="4"/>
  <c r="U48" i="4" s="1"/>
  <c r="M48" i="4"/>
  <c r="N48" i="4" s="1"/>
  <c r="AO47" i="4"/>
  <c r="AP47" i="4" s="1"/>
  <c r="AI47" i="4"/>
  <c r="AA47" i="4"/>
  <c r="AB47" i="4" s="1"/>
  <c r="T47" i="4"/>
  <c r="U47" i="4" s="1"/>
  <c r="M47" i="4"/>
  <c r="N47" i="4" s="1"/>
  <c r="AO46" i="4"/>
  <c r="AP46" i="4" s="1"/>
  <c r="AI46" i="4"/>
  <c r="AA46" i="4"/>
  <c r="AB46" i="4" s="1"/>
  <c r="T46" i="4"/>
  <c r="U46" i="4" s="1"/>
  <c r="M46" i="4"/>
  <c r="N46" i="4" s="1"/>
  <c r="AO45" i="4"/>
  <c r="AP45" i="4" s="1"/>
  <c r="AI45" i="4"/>
  <c r="AA45" i="4"/>
  <c r="AB45" i="4" s="1"/>
  <c r="T45" i="4"/>
  <c r="U45" i="4" s="1"/>
  <c r="M45" i="4"/>
  <c r="N45" i="4" s="1"/>
  <c r="AO44" i="4"/>
  <c r="AP44" i="4" s="1"/>
  <c r="AI44" i="4"/>
  <c r="AA44" i="4"/>
  <c r="AB44" i="4" s="1"/>
  <c r="T44" i="4"/>
  <c r="U44" i="4" s="1"/>
  <c r="M44" i="4"/>
  <c r="N44" i="4" s="1"/>
  <c r="AO43" i="4"/>
  <c r="AP43" i="4" s="1"/>
  <c r="AI43" i="4"/>
  <c r="AA43" i="4"/>
  <c r="AB43" i="4" s="1"/>
  <c r="T43" i="4"/>
  <c r="U43" i="4" s="1"/>
  <c r="M43" i="4"/>
  <c r="N43" i="4" s="1"/>
  <c r="AO42" i="4"/>
  <c r="AP42" i="4" s="1"/>
  <c r="AI42" i="4"/>
  <c r="AA42" i="4"/>
  <c r="AB42" i="4" s="1"/>
  <c r="T42" i="4"/>
  <c r="U42" i="4" s="1"/>
  <c r="M42" i="4"/>
  <c r="N42" i="4" s="1"/>
  <c r="AO41" i="4"/>
  <c r="AP41" i="4" s="1"/>
  <c r="AI41" i="4"/>
  <c r="AA41" i="4"/>
  <c r="AB41" i="4" s="1"/>
  <c r="T41" i="4"/>
  <c r="U41" i="4" s="1"/>
  <c r="M41" i="4"/>
  <c r="N41" i="4" s="1"/>
  <c r="AO40" i="4"/>
  <c r="AP40" i="4" s="1"/>
  <c r="AI40" i="4"/>
  <c r="AA40" i="4"/>
  <c r="AB40" i="4" s="1"/>
  <c r="T40" i="4"/>
  <c r="U40" i="4" s="1"/>
  <c r="M40" i="4"/>
  <c r="N40" i="4" s="1"/>
  <c r="AO39" i="4"/>
  <c r="AP39" i="4" s="1"/>
  <c r="AI39" i="4"/>
  <c r="AA39" i="4"/>
  <c r="AB39" i="4" s="1"/>
  <c r="T39" i="4"/>
  <c r="U39" i="4" s="1"/>
  <c r="M39" i="4"/>
  <c r="N39" i="4" s="1"/>
  <c r="AO38" i="4"/>
  <c r="AP38" i="4" s="1"/>
  <c r="AI38" i="4"/>
  <c r="AA38" i="4"/>
  <c r="AB38" i="4" s="1"/>
  <c r="T38" i="4"/>
  <c r="U38" i="4" s="1"/>
  <c r="M38" i="4"/>
  <c r="N38" i="4" s="1"/>
  <c r="AO37" i="4"/>
  <c r="AP37" i="4" s="1"/>
  <c r="AI37" i="4"/>
  <c r="AA37" i="4"/>
  <c r="AB37" i="4" s="1"/>
  <c r="T37" i="4"/>
  <c r="U37" i="4" s="1"/>
  <c r="M37" i="4"/>
  <c r="N37" i="4" s="1"/>
  <c r="AO36" i="4"/>
  <c r="AP36" i="4" s="1"/>
  <c r="AI36" i="4"/>
  <c r="AA36" i="4"/>
  <c r="AB36" i="4" s="1"/>
  <c r="T36" i="4"/>
  <c r="U36" i="4" s="1"/>
  <c r="M36" i="4"/>
  <c r="N36" i="4" s="1"/>
  <c r="AO35" i="4"/>
  <c r="AP35" i="4" s="1"/>
  <c r="AI35" i="4"/>
  <c r="AA35" i="4"/>
  <c r="AB35" i="4" s="1"/>
  <c r="T35" i="4"/>
  <c r="U35" i="4" s="1"/>
  <c r="M35" i="4"/>
  <c r="N35" i="4" s="1"/>
  <c r="AO34" i="4"/>
  <c r="AP34" i="4" s="1"/>
  <c r="AI34" i="4"/>
  <c r="AA34" i="4"/>
  <c r="AB34" i="4" s="1"/>
  <c r="T34" i="4"/>
  <c r="U34" i="4" s="1"/>
  <c r="M34" i="4"/>
  <c r="N34" i="4" s="1"/>
  <c r="AO33" i="4"/>
  <c r="AP33" i="4" s="1"/>
  <c r="AI33" i="4"/>
  <c r="AA33" i="4"/>
  <c r="AB33" i="4" s="1"/>
  <c r="T33" i="4"/>
  <c r="U33" i="4" s="1"/>
  <c r="M33" i="4"/>
  <c r="N33" i="4" s="1"/>
  <c r="AO32" i="4"/>
  <c r="AP32" i="4" s="1"/>
  <c r="AI32" i="4"/>
  <c r="AA32" i="4"/>
  <c r="AB32" i="4" s="1"/>
  <c r="T32" i="4"/>
  <c r="U32" i="4" s="1"/>
  <c r="M32" i="4"/>
  <c r="N32" i="4" s="1"/>
  <c r="AO31" i="4"/>
  <c r="AP31" i="4" s="1"/>
  <c r="AI31" i="4"/>
  <c r="AA31" i="4"/>
  <c r="AB31" i="4" s="1"/>
  <c r="T31" i="4"/>
  <c r="U31" i="4" s="1"/>
  <c r="M31" i="4"/>
  <c r="N31" i="4" s="1"/>
  <c r="AO30" i="4"/>
  <c r="AP30" i="4" s="1"/>
  <c r="AI30" i="4"/>
  <c r="AA30" i="4"/>
  <c r="AB30" i="4" s="1"/>
  <c r="T30" i="4"/>
  <c r="U30" i="4" s="1"/>
  <c r="M30" i="4"/>
  <c r="N30" i="4" s="1"/>
  <c r="AO29" i="4"/>
  <c r="AP29" i="4" s="1"/>
  <c r="AI29" i="4"/>
  <c r="AA29" i="4"/>
  <c r="AB29" i="4" s="1"/>
  <c r="T29" i="4"/>
  <c r="U29" i="4" s="1"/>
  <c r="M29" i="4"/>
  <c r="N29" i="4" s="1"/>
  <c r="AO28" i="4"/>
  <c r="AP28" i="4" s="1"/>
  <c r="AI28" i="4"/>
  <c r="AA28" i="4"/>
  <c r="AB28" i="4" s="1"/>
  <c r="T28" i="4"/>
  <c r="U28" i="4" s="1"/>
  <c r="M28" i="4"/>
  <c r="N28" i="4" s="1"/>
  <c r="AO27" i="4"/>
  <c r="AP27" i="4" s="1"/>
  <c r="AI27" i="4"/>
  <c r="AA27" i="4"/>
  <c r="AB27" i="4" s="1"/>
  <c r="T27" i="4"/>
  <c r="U27" i="4" s="1"/>
  <c r="M27" i="4"/>
  <c r="N27" i="4" s="1"/>
  <c r="AO26" i="4"/>
  <c r="AP26" i="4" s="1"/>
  <c r="AI26" i="4"/>
  <c r="AA26" i="4"/>
  <c r="AB26" i="4" s="1"/>
  <c r="T26" i="4"/>
  <c r="U26" i="4" s="1"/>
  <c r="M26" i="4"/>
  <c r="N26" i="4" s="1"/>
  <c r="AO25" i="4"/>
  <c r="AP25" i="4" s="1"/>
  <c r="AI25" i="4"/>
  <c r="AA25" i="4"/>
  <c r="AB25" i="4" s="1"/>
  <c r="T25" i="4"/>
  <c r="U25" i="4" s="1"/>
  <c r="M25" i="4"/>
  <c r="N25" i="4" s="1"/>
  <c r="AO24" i="4"/>
  <c r="AP24" i="4" s="1"/>
  <c r="AI24" i="4"/>
  <c r="AA24" i="4"/>
  <c r="AB24" i="4" s="1"/>
  <c r="T24" i="4"/>
  <c r="U24" i="4" s="1"/>
  <c r="M24" i="4"/>
  <c r="N24" i="4" s="1"/>
  <c r="AO23" i="4"/>
  <c r="AP23" i="4" s="1"/>
  <c r="AI23" i="4"/>
  <c r="AA23" i="4"/>
  <c r="AB23" i="4" s="1"/>
  <c r="T23" i="4"/>
  <c r="U23" i="4" s="1"/>
  <c r="M23" i="4"/>
  <c r="N23" i="4" s="1"/>
  <c r="AO22" i="4"/>
  <c r="AP22" i="4" s="1"/>
  <c r="AI22" i="4"/>
  <c r="AA22" i="4"/>
  <c r="AB22" i="4" s="1"/>
  <c r="T22" i="4"/>
  <c r="U22" i="4" s="1"/>
  <c r="M22" i="4"/>
  <c r="N22" i="4" s="1"/>
  <c r="AO21" i="4"/>
  <c r="AP21" i="4" s="1"/>
  <c r="AI21" i="4"/>
  <c r="AA21" i="4"/>
  <c r="AB21" i="4" s="1"/>
  <c r="T21" i="4"/>
  <c r="U21" i="4" s="1"/>
  <c r="M21" i="4"/>
  <c r="N21" i="4" s="1"/>
  <c r="AO20" i="4"/>
  <c r="AP20" i="4" s="1"/>
  <c r="AI20" i="4"/>
  <c r="AA20" i="4"/>
  <c r="AB20" i="4" s="1"/>
  <c r="T20" i="4"/>
  <c r="U20" i="4" s="1"/>
  <c r="M20" i="4"/>
  <c r="N20" i="4" s="1"/>
  <c r="AO19" i="4"/>
  <c r="AP19" i="4" s="1"/>
  <c r="AI19" i="4"/>
  <c r="AA19" i="4"/>
  <c r="AB19" i="4" s="1"/>
  <c r="T19" i="4"/>
  <c r="U19" i="4" s="1"/>
  <c r="M19" i="4"/>
  <c r="N19" i="4" s="1"/>
  <c r="AO18" i="4"/>
  <c r="AP18" i="4" s="1"/>
  <c r="AI18" i="4"/>
  <c r="AA18" i="4"/>
  <c r="AB18" i="4" s="1"/>
  <c r="T18" i="4"/>
  <c r="U18" i="4" s="1"/>
  <c r="M18" i="4"/>
  <c r="N18" i="4" s="1"/>
  <c r="AO17" i="4"/>
  <c r="AP17" i="4" s="1"/>
  <c r="AI17" i="4"/>
  <c r="AA17" i="4"/>
  <c r="AB17" i="4" s="1"/>
  <c r="T17" i="4"/>
  <c r="U17" i="4" s="1"/>
  <c r="M17" i="4"/>
  <c r="N17" i="4" s="1"/>
  <c r="AO16" i="4"/>
  <c r="AP16" i="4" s="1"/>
  <c r="AI16" i="4"/>
  <c r="AA16" i="4"/>
  <c r="AB16" i="4" s="1"/>
  <c r="T16" i="4"/>
  <c r="U16" i="4" s="1"/>
  <c r="M16" i="4"/>
  <c r="N16" i="4" s="1"/>
  <c r="AO15" i="4"/>
  <c r="AP15" i="4" s="1"/>
  <c r="AI15" i="4"/>
  <c r="AA15" i="4"/>
  <c r="AB15" i="4" s="1"/>
  <c r="T15" i="4"/>
  <c r="U15" i="4" s="1"/>
  <c r="M15" i="4"/>
  <c r="N15" i="4" s="1"/>
  <c r="AO14" i="4"/>
  <c r="AP14" i="4" s="1"/>
  <c r="AI14" i="4"/>
  <c r="AA14" i="4"/>
  <c r="AB14" i="4" s="1"/>
  <c r="T14" i="4"/>
  <c r="U14" i="4" s="1"/>
  <c r="M14" i="4"/>
  <c r="N14" i="4" s="1"/>
  <c r="AO13" i="4"/>
  <c r="AP13" i="4" s="1"/>
  <c r="AI13" i="4"/>
  <c r="AA13" i="4"/>
  <c r="AB13" i="4" s="1"/>
  <c r="T13" i="4"/>
  <c r="U13" i="4" s="1"/>
  <c r="M13" i="4"/>
  <c r="N13" i="4" s="1"/>
  <c r="AO12" i="4"/>
  <c r="AP12" i="4" s="1"/>
  <c r="AI12" i="4"/>
  <c r="AA12" i="4"/>
  <c r="AB12" i="4" s="1"/>
  <c r="T12" i="4"/>
  <c r="U12" i="4" s="1"/>
  <c r="M12" i="4"/>
  <c r="N12" i="4" s="1"/>
  <c r="AO11" i="4"/>
  <c r="AP11" i="4" s="1"/>
  <c r="AI11" i="4"/>
  <c r="AA11" i="4"/>
  <c r="AB11" i="4" s="1"/>
  <c r="T11" i="4"/>
  <c r="U11" i="4" s="1"/>
  <c r="M11" i="4"/>
  <c r="N11" i="4" s="1"/>
  <c r="AO10" i="4"/>
  <c r="AP10" i="4" s="1"/>
  <c r="AI10" i="4"/>
  <c r="AA10" i="4"/>
  <c r="AB10" i="4" s="1"/>
  <c r="T10" i="4"/>
  <c r="U10" i="4" s="1"/>
  <c r="M10" i="4"/>
  <c r="N10" i="4" s="1"/>
  <c r="AO9" i="4"/>
  <c r="AP9" i="4" s="1"/>
  <c r="AI9" i="4"/>
  <c r="AA9" i="4"/>
  <c r="AB9" i="4" s="1"/>
  <c r="T9" i="4"/>
  <c r="U9" i="4" s="1"/>
  <c r="M9" i="4"/>
  <c r="N9" i="4" s="1"/>
  <c r="AO8" i="4"/>
  <c r="AP8" i="4" s="1"/>
  <c r="AI8" i="4"/>
  <c r="AA8" i="4"/>
  <c r="AB8" i="4" s="1"/>
  <c r="T8" i="4"/>
  <c r="U8" i="4" s="1"/>
  <c r="M8" i="4"/>
  <c r="N8" i="4" s="1"/>
  <c r="AO7" i="4"/>
  <c r="AP7" i="4" s="1"/>
  <c r="AI7" i="4"/>
  <c r="AA7" i="4"/>
  <c r="AB7" i="4" s="1"/>
  <c r="T7" i="4"/>
  <c r="U7" i="4" s="1"/>
  <c r="M7" i="4"/>
  <c r="N7" i="4" s="1"/>
  <c r="AO6" i="4"/>
  <c r="AP6" i="4" s="1"/>
  <c r="AI6" i="4"/>
  <c r="AA6" i="4"/>
  <c r="AB6" i="4" s="1"/>
  <c r="T6" i="4"/>
  <c r="U6" i="4" s="1"/>
  <c r="M6" i="4"/>
  <c r="N6" i="4" s="1"/>
  <c r="AO5" i="4"/>
  <c r="AP5" i="4" s="1"/>
  <c r="AI5" i="4"/>
  <c r="AA5" i="4"/>
  <c r="AB5" i="4" s="1"/>
  <c r="T5" i="4"/>
  <c r="U5" i="4" s="1"/>
  <c r="M5" i="4"/>
  <c r="N5" i="4" s="1"/>
  <c r="AO4" i="4"/>
  <c r="AP4" i="4" s="1"/>
  <c r="AI4" i="4"/>
  <c r="AA4" i="4"/>
  <c r="AB4" i="4" s="1"/>
  <c r="T4" i="4"/>
  <c r="U4" i="4" s="1"/>
  <c r="M4" i="4"/>
  <c r="N4" i="4" s="1"/>
  <c r="AO3" i="4"/>
  <c r="AP3" i="4" s="1"/>
  <c r="AI3" i="4"/>
  <c r="AA3" i="4"/>
  <c r="AB3" i="4" s="1"/>
  <c r="T3" i="4"/>
  <c r="U3" i="4" s="1"/>
  <c r="M3" i="4"/>
  <c r="N3" i="4" s="1"/>
  <c r="AN94" i="4"/>
  <c r="AM94" i="4"/>
  <c r="AL94" i="4"/>
  <c r="AK94" i="4"/>
  <c r="AG94" i="4"/>
  <c r="AF94" i="4"/>
  <c r="AE94" i="4"/>
  <c r="AD94" i="4"/>
  <c r="Z94" i="4"/>
  <c r="Y94" i="4"/>
  <c r="X94" i="4"/>
  <c r="W94" i="4"/>
  <c r="S94" i="4"/>
  <c r="R94" i="4"/>
  <c r="Q94" i="4"/>
  <c r="P94" i="4"/>
  <c r="L94" i="4"/>
  <c r="K94" i="4"/>
  <c r="J94" i="4"/>
  <c r="I94" i="4"/>
  <c r="E94" i="4"/>
  <c r="D94" i="4"/>
  <c r="C94" i="4"/>
  <c r="B94" i="4"/>
  <c r="AN93" i="4"/>
  <c r="AM93" i="4"/>
  <c r="AL93" i="4"/>
  <c r="AK93" i="4"/>
  <c r="AG93" i="4"/>
  <c r="AF93" i="4"/>
  <c r="AE93" i="4"/>
  <c r="AD93" i="4"/>
  <c r="Z93" i="4"/>
  <c r="Y93" i="4"/>
  <c r="X93" i="4"/>
  <c r="W93" i="4"/>
  <c r="S93" i="4"/>
  <c r="R93" i="4"/>
  <c r="Q93" i="4"/>
  <c r="P93" i="4"/>
  <c r="L93" i="4"/>
  <c r="K93" i="4"/>
  <c r="J93" i="4"/>
  <c r="I93" i="4"/>
  <c r="E93" i="4"/>
  <c r="D93" i="4"/>
  <c r="C93" i="4"/>
  <c r="B93" i="4"/>
  <c r="AN92" i="4"/>
  <c r="AM92" i="4"/>
  <c r="AL92" i="4"/>
  <c r="AK92" i="4"/>
  <c r="AG92" i="4"/>
  <c r="AF92" i="4"/>
  <c r="AE92" i="4"/>
  <c r="AD92" i="4"/>
  <c r="Z92" i="4"/>
  <c r="Y92" i="4"/>
  <c r="X92" i="4"/>
  <c r="W92" i="4"/>
  <c r="S92" i="4"/>
  <c r="R92" i="4"/>
  <c r="Q92" i="4"/>
  <c r="P92" i="4"/>
  <c r="L92" i="4"/>
  <c r="K92" i="4"/>
  <c r="J92" i="4"/>
  <c r="I92" i="4"/>
  <c r="E92" i="4"/>
  <c r="D92" i="4"/>
  <c r="C92" i="4"/>
  <c r="B92" i="4"/>
  <c r="AN91" i="4"/>
  <c r="AM91" i="4"/>
  <c r="AL91" i="4"/>
  <c r="AK91" i="4"/>
  <c r="AG91" i="4"/>
  <c r="AF91" i="4"/>
  <c r="AE91" i="4"/>
  <c r="AD91" i="4"/>
  <c r="Z91" i="4"/>
  <c r="Y91" i="4"/>
  <c r="X91" i="4"/>
  <c r="W91" i="4"/>
  <c r="S91" i="4"/>
  <c r="R91" i="4"/>
  <c r="Q91" i="4"/>
  <c r="P91" i="4"/>
  <c r="L91" i="4"/>
  <c r="K91" i="4"/>
  <c r="J91" i="4"/>
  <c r="I91" i="4"/>
  <c r="E91" i="4"/>
  <c r="D91" i="4"/>
  <c r="C91" i="4"/>
  <c r="B91" i="4"/>
  <c r="AN90" i="4"/>
  <c r="AM90" i="4"/>
  <c r="AL90" i="4"/>
  <c r="AK90" i="4"/>
  <c r="AG90" i="4"/>
  <c r="AF90" i="4"/>
  <c r="AE90" i="4"/>
  <c r="AD90" i="4"/>
  <c r="Z90" i="4"/>
  <c r="Y90" i="4"/>
  <c r="X90" i="4"/>
  <c r="W90" i="4"/>
  <c r="S90" i="4"/>
  <c r="R90" i="4"/>
  <c r="Q90" i="4"/>
  <c r="P90" i="4"/>
  <c r="L90" i="4"/>
  <c r="K90" i="4"/>
  <c r="J90" i="4"/>
  <c r="I90" i="4"/>
  <c r="E90" i="4"/>
  <c r="D90" i="4"/>
  <c r="C90" i="4"/>
  <c r="B90" i="4"/>
  <c r="AN89" i="4"/>
  <c r="AM89" i="4"/>
  <c r="AL89" i="4"/>
  <c r="AK89" i="4"/>
  <c r="AG89" i="4"/>
  <c r="AF89" i="4"/>
  <c r="AE89" i="4"/>
  <c r="AD89" i="4"/>
  <c r="Z89" i="4"/>
  <c r="Y89" i="4"/>
  <c r="X89" i="4"/>
  <c r="W89" i="4"/>
  <c r="S89" i="4"/>
  <c r="R89" i="4"/>
  <c r="Q89" i="4"/>
  <c r="P89" i="4"/>
  <c r="L89" i="4"/>
  <c r="K89" i="4"/>
  <c r="J89" i="4"/>
  <c r="I89" i="4"/>
  <c r="E89" i="4"/>
  <c r="D89" i="4"/>
  <c r="C89" i="4"/>
  <c r="B89" i="4"/>
  <c r="AN88" i="4"/>
  <c r="AM88" i="4"/>
  <c r="AL88" i="4"/>
  <c r="AK88" i="4"/>
  <c r="AG88" i="4"/>
  <c r="AF88" i="4"/>
  <c r="AE88" i="4"/>
  <c r="AD88" i="4"/>
  <c r="Z88" i="4"/>
  <c r="Y88" i="4"/>
  <c r="X88" i="4"/>
  <c r="W88" i="4"/>
  <c r="S88" i="4"/>
  <c r="R88" i="4"/>
  <c r="Q88" i="4"/>
  <c r="P88" i="4"/>
  <c r="L88" i="4"/>
  <c r="K88" i="4"/>
  <c r="J88" i="4"/>
  <c r="I88" i="4"/>
  <c r="E88" i="4"/>
  <c r="D88" i="4"/>
  <c r="C88" i="4"/>
  <c r="B88" i="4"/>
  <c r="AN87" i="4"/>
  <c r="AM87" i="4"/>
  <c r="AL87" i="4"/>
  <c r="AK87" i="4"/>
  <c r="AG87" i="4"/>
  <c r="AF87" i="4"/>
  <c r="AE87" i="4"/>
  <c r="AD87" i="4"/>
  <c r="Z87" i="4"/>
  <c r="Y87" i="4"/>
  <c r="X87" i="4"/>
  <c r="W87" i="4"/>
  <c r="S87" i="4"/>
  <c r="R87" i="4"/>
  <c r="Q87" i="4"/>
  <c r="P87" i="4"/>
  <c r="L87" i="4"/>
  <c r="K87" i="4"/>
  <c r="J87" i="4"/>
  <c r="I87" i="4"/>
  <c r="E87" i="4"/>
  <c r="D87" i="4"/>
  <c r="C87" i="4"/>
  <c r="B87" i="4"/>
  <c r="AN86" i="4"/>
  <c r="AM86" i="4"/>
  <c r="AL86" i="4"/>
  <c r="AK86" i="4"/>
  <c r="AG86" i="4"/>
  <c r="AF86" i="4"/>
  <c r="AE86" i="4"/>
  <c r="AD86" i="4"/>
  <c r="Z86" i="4"/>
  <c r="Y86" i="4"/>
  <c r="X86" i="4"/>
  <c r="W86" i="4"/>
  <c r="S86" i="4"/>
  <c r="R86" i="4"/>
  <c r="Q86" i="4"/>
  <c r="P86" i="4"/>
  <c r="L86" i="4"/>
  <c r="K86" i="4"/>
  <c r="J86" i="4"/>
  <c r="I86" i="4"/>
  <c r="E86" i="4"/>
  <c r="D86" i="4"/>
  <c r="C86" i="4"/>
  <c r="B86" i="4"/>
  <c r="AN85" i="4"/>
  <c r="AM85" i="4"/>
  <c r="AL85" i="4"/>
  <c r="AK85" i="4"/>
  <c r="AG85" i="4"/>
  <c r="AF85" i="4"/>
  <c r="AE85" i="4"/>
  <c r="AD85" i="4"/>
  <c r="Z85" i="4"/>
  <c r="Y85" i="4"/>
  <c r="X85" i="4"/>
  <c r="W85" i="4"/>
  <c r="S85" i="4"/>
  <c r="R85" i="4"/>
  <c r="Q85" i="4"/>
  <c r="P85" i="4"/>
  <c r="L85" i="4"/>
  <c r="K85" i="4"/>
  <c r="J85" i="4"/>
  <c r="I85" i="4"/>
  <c r="E85" i="4"/>
  <c r="D85" i="4"/>
  <c r="C85" i="4"/>
  <c r="B85" i="4"/>
  <c r="AN84" i="4"/>
  <c r="AM84" i="4"/>
  <c r="AL84" i="4"/>
  <c r="AK84" i="4"/>
  <c r="AG84" i="4"/>
  <c r="AF84" i="4"/>
  <c r="AE84" i="4"/>
  <c r="AD84" i="4"/>
  <c r="Z84" i="4"/>
  <c r="Y84" i="4"/>
  <c r="X84" i="4"/>
  <c r="W84" i="4"/>
  <c r="S84" i="4"/>
  <c r="R84" i="4"/>
  <c r="Q84" i="4"/>
  <c r="P84" i="4"/>
  <c r="L84" i="4"/>
  <c r="K84" i="4"/>
  <c r="J84" i="4"/>
  <c r="I84" i="4"/>
  <c r="E84" i="4"/>
  <c r="D84" i="4"/>
  <c r="C84" i="4"/>
  <c r="B84" i="4"/>
  <c r="AN83" i="4"/>
  <c r="AM83" i="4"/>
  <c r="AL83" i="4"/>
  <c r="AK83" i="4"/>
  <c r="AG83" i="4"/>
  <c r="AF83" i="4"/>
  <c r="AE83" i="4"/>
  <c r="AD83" i="4"/>
  <c r="Z83" i="4"/>
  <c r="Y83" i="4"/>
  <c r="X83" i="4"/>
  <c r="W83" i="4"/>
  <c r="S83" i="4"/>
  <c r="R83" i="4"/>
  <c r="Q83" i="4"/>
  <c r="P83" i="4"/>
  <c r="L83" i="4"/>
  <c r="K83" i="4"/>
  <c r="J83" i="4"/>
  <c r="I83" i="4"/>
  <c r="E83" i="4"/>
  <c r="D83" i="4"/>
  <c r="C83" i="4"/>
  <c r="B83" i="4"/>
  <c r="AN82" i="4"/>
  <c r="AM82" i="4"/>
  <c r="AL82" i="4"/>
  <c r="AK82" i="4"/>
  <c r="AG82" i="4"/>
  <c r="AF82" i="4"/>
  <c r="AE82" i="4"/>
  <c r="AD82" i="4"/>
  <c r="Z82" i="4"/>
  <c r="Y82" i="4"/>
  <c r="X82" i="4"/>
  <c r="W82" i="4"/>
  <c r="S82" i="4"/>
  <c r="R82" i="4"/>
  <c r="Q82" i="4"/>
  <c r="P82" i="4"/>
  <c r="L82" i="4"/>
  <c r="K82" i="4"/>
  <c r="J82" i="4"/>
  <c r="I82" i="4"/>
  <c r="E82" i="4"/>
  <c r="D82" i="4"/>
  <c r="C82" i="4"/>
  <c r="B82" i="4"/>
  <c r="AN81" i="4"/>
  <c r="AM81" i="4"/>
  <c r="AL81" i="4"/>
  <c r="AK81" i="4"/>
  <c r="AG81" i="4"/>
  <c r="AF81" i="4"/>
  <c r="AE81" i="4"/>
  <c r="AD81" i="4"/>
  <c r="Z81" i="4"/>
  <c r="Y81" i="4"/>
  <c r="X81" i="4"/>
  <c r="W81" i="4"/>
  <c r="S81" i="4"/>
  <c r="R81" i="4"/>
  <c r="Q81" i="4"/>
  <c r="P81" i="4"/>
  <c r="L81" i="4"/>
  <c r="K81" i="4"/>
  <c r="J81" i="4"/>
  <c r="I81" i="4"/>
  <c r="E81" i="4"/>
  <c r="D81" i="4"/>
  <c r="C81" i="4"/>
  <c r="B81" i="4"/>
  <c r="AN80" i="4"/>
  <c r="AM80" i="4"/>
  <c r="AL80" i="4"/>
  <c r="AK80" i="4"/>
  <c r="AG80" i="4"/>
  <c r="AF80" i="4"/>
  <c r="AE80" i="4"/>
  <c r="AD80" i="4"/>
  <c r="Z80" i="4"/>
  <c r="Y80" i="4"/>
  <c r="X80" i="4"/>
  <c r="W80" i="4"/>
  <c r="S80" i="4"/>
  <c r="R80" i="4"/>
  <c r="Q80" i="4"/>
  <c r="P80" i="4"/>
  <c r="L80" i="4"/>
  <c r="K80" i="4"/>
  <c r="J80" i="4"/>
  <c r="I80" i="4"/>
  <c r="E80" i="4"/>
  <c r="D80" i="4"/>
  <c r="C80" i="4"/>
  <c r="B80" i="4"/>
  <c r="AN79" i="4"/>
  <c r="AM79" i="4"/>
  <c r="AL79" i="4"/>
  <c r="AK79" i="4"/>
  <c r="AG79" i="4"/>
  <c r="AF79" i="4"/>
  <c r="AE79" i="4"/>
  <c r="AD79" i="4"/>
  <c r="Z79" i="4"/>
  <c r="Y79" i="4"/>
  <c r="X79" i="4"/>
  <c r="W79" i="4"/>
  <c r="S79" i="4"/>
  <c r="R79" i="4"/>
  <c r="Q79" i="4"/>
  <c r="P79" i="4"/>
  <c r="L79" i="4"/>
  <c r="K79" i="4"/>
  <c r="J79" i="4"/>
  <c r="I79" i="4"/>
  <c r="E79" i="4"/>
  <c r="D79" i="4"/>
  <c r="C79" i="4"/>
  <c r="B79" i="4"/>
  <c r="AN78" i="4"/>
  <c r="AM78" i="4"/>
  <c r="AL78" i="4"/>
  <c r="AK78" i="4"/>
  <c r="AG78" i="4"/>
  <c r="AF78" i="4"/>
  <c r="AE78" i="4"/>
  <c r="AD78" i="4"/>
  <c r="Z78" i="4"/>
  <c r="Y78" i="4"/>
  <c r="X78" i="4"/>
  <c r="W78" i="4"/>
  <c r="S78" i="4"/>
  <c r="R78" i="4"/>
  <c r="Q78" i="4"/>
  <c r="P78" i="4"/>
  <c r="L78" i="4"/>
  <c r="K78" i="4"/>
  <c r="J78" i="4"/>
  <c r="I78" i="4"/>
  <c r="E78" i="4"/>
  <c r="D78" i="4"/>
  <c r="C78" i="4"/>
  <c r="B78" i="4"/>
  <c r="AN77" i="4"/>
  <c r="AM77" i="4"/>
  <c r="AL77" i="4"/>
  <c r="AK77" i="4"/>
  <c r="AG77" i="4"/>
  <c r="AF77" i="4"/>
  <c r="AE77" i="4"/>
  <c r="AD77" i="4"/>
  <c r="Z77" i="4"/>
  <c r="Y77" i="4"/>
  <c r="X77" i="4"/>
  <c r="W77" i="4"/>
  <c r="S77" i="4"/>
  <c r="R77" i="4"/>
  <c r="Q77" i="4"/>
  <c r="P77" i="4"/>
  <c r="L77" i="4"/>
  <c r="K77" i="4"/>
  <c r="J77" i="4"/>
  <c r="I77" i="4"/>
  <c r="E77" i="4"/>
  <c r="D77" i="4"/>
  <c r="C77" i="4"/>
  <c r="B77" i="4"/>
  <c r="AN76" i="4"/>
  <c r="AM76" i="4"/>
  <c r="AL76" i="4"/>
  <c r="AK76" i="4"/>
  <c r="AG76" i="4"/>
  <c r="AF76" i="4"/>
  <c r="AE76" i="4"/>
  <c r="AD76" i="4"/>
  <c r="Z76" i="4"/>
  <c r="Y76" i="4"/>
  <c r="X76" i="4"/>
  <c r="W76" i="4"/>
  <c r="S76" i="4"/>
  <c r="R76" i="4"/>
  <c r="Q76" i="4"/>
  <c r="P76" i="4"/>
  <c r="L76" i="4"/>
  <c r="K76" i="4"/>
  <c r="J76" i="4"/>
  <c r="I76" i="4"/>
  <c r="E76" i="4"/>
  <c r="D76" i="4"/>
  <c r="C76" i="4"/>
  <c r="B76" i="4"/>
  <c r="AN75" i="4"/>
  <c r="AM75" i="4"/>
  <c r="AL75" i="4"/>
  <c r="AK75" i="4"/>
  <c r="AG75" i="4"/>
  <c r="AF75" i="4"/>
  <c r="AE75" i="4"/>
  <c r="AD75" i="4"/>
  <c r="Z75" i="4"/>
  <c r="Y75" i="4"/>
  <c r="X75" i="4"/>
  <c r="W75" i="4"/>
  <c r="S75" i="4"/>
  <c r="R75" i="4"/>
  <c r="Q75" i="4"/>
  <c r="P75" i="4"/>
  <c r="L75" i="4"/>
  <c r="K75" i="4"/>
  <c r="J75" i="4"/>
  <c r="I75" i="4"/>
  <c r="E75" i="4"/>
  <c r="D75" i="4"/>
  <c r="C75" i="4"/>
  <c r="B75" i="4"/>
  <c r="AN74" i="4"/>
  <c r="AM74" i="4"/>
  <c r="AL74" i="4"/>
  <c r="AK74" i="4"/>
  <c r="AG74" i="4"/>
  <c r="AF74" i="4"/>
  <c r="AE74" i="4"/>
  <c r="AD74" i="4"/>
  <c r="Z74" i="4"/>
  <c r="Y74" i="4"/>
  <c r="X74" i="4"/>
  <c r="W74" i="4"/>
  <c r="S74" i="4"/>
  <c r="R74" i="4"/>
  <c r="Q74" i="4"/>
  <c r="P74" i="4"/>
  <c r="L74" i="4"/>
  <c r="K74" i="4"/>
  <c r="J74" i="4"/>
  <c r="I74" i="4"/>
  <c r="I95" i="4" s="1"/>
  <c r="E74" i="4"/>
  <c r="D74" i="4"/>
  <c r="C74" i="4"/>
  <c r="B74" i="4"/>
  <c r="B95" i="4" s="1"/>
  <c r="AE23" i="12"/>
  <c r="AF23" i="12"/>
  <c r="AG23" i="12"/>
  <c r="AD23" i="12"/>
  <c r="AH18" i="12"/>
  <c r="AI18" i="12" s="1"/>
  <c r="AH17" i="12"/>
  <c r="AI17" i="12" s="1"/>
  <c r="AH16" i="12"/>
  <c r="AI16" i="12" s="1"/>
  <c r="AI15" i="12"/>
  <c r="AH15" i="12"/>
  <c r="AH14" i="12"/>
  <c r="AI14" i="12" s="1"/>
  <c r="AH13" i="12"/>
  <c r="AI13" i="12" s="1"/>
  <c r="AH12" i="12"/>
  <c r="AI12" i="12" s="1"/>
  <c r="AH11" i="12"/>
  <c r="AI11" i="12" s="1"/>
  <c r="AH10" i="12"/>
  <c r="AI10" i="12" s="1"/>
  <c r="AH9" i="12"/>
  <c r="AI9" i="12" s="1"/>
  <c r="AH8" i="12"/>
  <c r="AI8" i="12" s="1"/>
  <c r="AH7" i="12"/>
  <c r="AI7" i="12" s="1"/>
  <c r="AH6" i="12"/>
  <c r="AI6" i="12" s="1"/>
  <c r="AH5" i="12"/>
  <c r="AI5" i="12" s="1"/>
  <c r="AH4" i="12"/>
  <c r="AI4" i="12" s="1"/>
  <c r="AH3" i="12"/>
  <c r="AI3" i="12" s="1"/>
  <c r="X23" i="12"/>
  <c r="Y23" i="12"/>
  <c r="Z23" i="12"/>
  <c r="W23" i="12"/>
  <c r="AA10" i="12"/>
  <c r="AB10" i="12" s="1"/>
  <c r="AA9" i="12"/>
  <c r="AB9" i="12" s="1"/>
  <c r="AA8" i="12"/>
  <c r="AB8" i="12" s="1"/>
  <c r="AA7" i="12"/>
  <c r="AB7" i="12" s="1"/>
  <c r="AA6" i="12"/>
  <c r="AB6" i="12" s="1"/>
  <c r="AA5" i="12"/>
  <c r="AB5" i="12" s="1"/>
  <c r="AA4" i="12"/>
  <c r="AB4" i="12" s="1"/>
  <c r="AA3" i="12"/>
  <c r="AB3" i="12" s="1"/>
  <c r="Q23" i="12"/>
  <c r="R23" i="12"/>
  <c r="S23" i="12"/>
  <c r="P23" i="12"/>
  <c r="T14" i="12"/>
  <c r="U14" i="12" s="1"/>
  <c r="T13" i="12"/>
  <c r="U13" i="12" s="1"/>
  <c r="T12" i="12"/>
  <c r="U12" i="12" s="1"/>
  <c r="T11" i="12"/>
  <c r="U11" i="12" s="1"/>
  <c r="T10" i="12"/>
  <c r="U10" i="12" s="1"/>
  <c r="T9" i="12"/>
  <c r="U9" i="12" s="1"/>
  <c r="T8" i="12"/>
  <c r="U8" i="12" s="1"/>
  <c r="T7" i="12"/>
  <c r="U7" i="12" s="1"/>
  <c r="T6" i="12"/>
  <c r="U6" i="12" s="1"/>
  <c r="T5" i="12"/>
  <c r="U5" i="12" s="1"/>
  <c r="T4" i="12"/>
  <c r="U4" i="12" s="1"/>
  <c r="T3" i="12"/>
  <c r="U3" i="12" s="1"/>
  <c r="M12" i="12"/>
  <c r="N12" i="12" s="1"/>
  <c r="M11" i="12"/>
  <c r="N11" i="12" s="1"/>
  <c r="M10" i="12"/>
  <c r="N10" i="12" s="1"/>
  <c r="M9" i="12"/>
  <c r="N9" i="12" s="1"/>
  <c r="M8" i="12"/>
  <c r="N8" i="12" s="1"/>
  <c r="M7" i="12"/>
  <c r="N7" i="12" s="1"/>
  <c r="M6" i="12"/>
  <c r="N6" i="12" s="1"/>
  <c r="M5" i="12"/>
  <c r="N5" i="12" s="1"/>
  <c r="M4" i="12"/>
  <c r="N4" i="12" s="1"/>
  <c r="M3" i="12"/>
  <c r="N3" i="12" s="1"/>
  <c r="C23" i="12"/>
  <c r="D23" i="12"/>
  <c r="E23" i="12"/>
  <c r="B23" i="12"/>
  <c r="F20" i="12"/>
  <c r="G20" i="12" s="1"/>
  <c r="F19" i="12"/>
  <c r="G19" i="12" s="1"/>
  <c r="F18" i="12"/>
  <c r="G18" i="12" s="1"/>
  <c r="F17" i="12"/>
  <c r="G17" i="12" s="1"/>
  <c r="F16" i="12"/>
  <c r="G16" i="12" s="1"/>
  <c r="F15" i="12"/>
  <c r="G15" i="12" s="1"/>
  <c r="F14" i="12"/>
  <c r="G14" i="12" s="1"/>
  <c r="F13" i="12"/>
  <c r="G13" i="12" s="1"/>
  <c r="F12" i="12"/>
  <c r="G12" i="12" s="1"/>
  <c r="F11" i="12"/>
  <c r="G11" i="12" s="1"/>
  <c r="F10" i="12"/>
  <c r="G10" i="12" s="1"/>
  <c r="F9" i="12"/>
  <c r="G9" i="12" s="1"/>
  <c r="F8" i="12"/>
  <c r="G8" i="12" s="1"/>
  <c r="F7" i="12"/>
  <c r="G7" i="12" s="1"/>
  <c r="F6" i="12"/>
  <c r="G6" i="12" s="1"/>
  <c r="F5" i="12"/>
  <c r="G5" i="12" s="1"/>
  <c r="F4" i="12"/>
  <c r="G4" i="12" s="1"/>
  <c r="F3" i="12"/>
  <c r="G3" i="12" s="1"/>
  <c r="AS35" i="11"/>
  <c r="AT35" i="11"/>
  <c r="AU35" i="11"/>
  <c r="AR35" i="11"/>
  <c r="AV33" i="11"/>
  <c r="AW33" i="11" s="1"/>
  <c r="AV32" i="11"/>
  <c r="AW32" i="11" s="1"/>
  <c r="AV31" i="11"/>
  <c r="AW31" i="11" s="1"/>
  <c r="AV30" i="11"/>
  <c r="AW30" i="11" s="1"/>
  <c r="AV29" i="11"/>
  <c r="AW29" i="11" s="1"/>
  <c r="AV28" i="11"/>
  <c r="AW28" i="11" s="1"/>
  <c r="AV27" i="11"/>
  <c r="AW27" i="11" s="1"/>
  <c r="AV26" i="11"/>
  <c r="AW26" i="11" s="1"/>
  <c r="AV25" i="11"/>
  <c r="AW25" i="11" s="1"/>
  <c r="AV24" i="11"/>
  <c r="AW24" i="11" s="1"/>
  <c r="AV23" i="11"/>
  <c r="AW23" i="11" s="1"/>
  <c r="AV22" i="11"/>
  <c r="AW22" i="11" s="1"/>
  <c r="AV21" i="11"/>
  <c r="AW21" i="11" s="1"/>
  <c r="AV20" i="11"/>
  <c r="AW20" i="11" s="1"/>
  <c r="AV19" i="11"/>
  <c r="AW19" i="11" s="1"/>
  <c r="AV18" i="11"/>
  <c r="AW18" i="11" s="1"/>
  <c r="AV17" i="11"/>
  <c r="AW17" i="11" s="1"/>
  <c r="AV16" i="11"/>
  <c r="AW16" i="11" s="1"/>
  <c r="AV15" i="11"/>
  <c r="AW15" i="11" s="1"/>
  <c r="AV14" i="11"/>
  <c r="AW14" i="11" s="1"/>
  <c r="AV13" i="11"/>
  <c r="AW13" i="11" s="1"/>
  <c r="AV12" i="11"/>
  <c r="AW12" i="11" s="1"/>
  <c r="AV11" i="11"/>
  <c r="AW11" i="11" s="1"/>
  <c r="AV10" i="11"/>
  <c r="AW10" i="11" s="1"/>
  <c r="AV9" i="11"/>
  <c r="AW9" i="11" s="1"/>
  <c r="AV8" i="11"/>
  <c r="AW8" i="11" s="1"/>
  <c r="AV7" i="11"/>
  <c r="AW7" i="11" s="1"/>
  <c r="AV6" i="11"/>
  <c r="AW6" i="11" s="1"/>
  <c r="AV5" i="11"/>
  <c r="AW5" i="11" s="1"/>
  <c r="AV4" i="11"/>
  <c r="AW4" i="11" s="1"/>
  <c r="AV3" i="11"/>
  <c r="AW3" i="11" s="1"/>
  <c r="AE32" i="11"/>
  <c r="AF32" i="11"/>
  <c r="AG32" i="11"/>
  <c r="AD32" i="11"/>
  <c r="AH20" i="11"/>
  <c r="AI20" i="11" s="1"/>
  <c r="AH19" i="11"/>
  <c r="AI19" i="11" s="1"/>
  <c r="AH18" i="11"/>
  <c r="AI18" i="11" s="1"/>
  <c r="AH17" i="11"/>
  <c r="AI17" i="11" s="1"/>
  <c r="AH16" i="11"/>
  <c r="AI16" i="11" s="1"/>
  <c r="AH15" i="11"/>
  <c r="AI15" i="11" s="1"/>
  <c r="AH14" i="11"/>
  <c r="AI14" i="11" s="1"/>
  <c r="AH13" i="11"/>
  <c r="AI13" i="11" s="1"/>
  <c r="AH12" i="11"/>
  <c r="AI12" i="11" s="1"/>
  <c r="AH11" i="11"/>
  <c r="AI11" i="11" s="1"/>
  <c r="AH10" i="11"/>
  <c r="AI10" i="11" s="1"/>
  <c r="AH9" i="11"/>
  <c r="AI9" i="11" s="1"/>
  <c r="AH8" i="11"/>
  <c r="AI8" i="11" s="1"/>
  <c r="AH7" i="11"/>
  <c r="AI7" i="11" s="1"/>
  <c r="AH6" i="11"/>
  <c r="AI6" i="11" s="1"/>
  <c r="AH5" i="11"/>
  <c r="AI5" i="11" s="1"/>
  <c r="AH4" i="11"/>
  <c r="AI4" i="11" s="1"/>
  <c r="AH3" i="11"/>
  <c r="AI3" i="11" s="1"/>
  <c r="X32" i="11"/>
  <c r="Y32" i="11"/>
  <c r="Z32" i="11"/>
  <c r="W32" i="11"/>
  <c r="AA30" i="11"/>
  <c r="AB30" i="11" s="1"/>
  <c r="AA29" i="11"/>
  <c r="AB29" i="11" s="1"/>
  <c r="AA28" i="11"/>
  <c r="AB28" i="11" s="1"/>
  <c r="AA27" i="11"/>
  <c r="AB27" i="11" s="1"/>
  <c r="AA26" i="11"/>
  <c r="AB26" i="11" s="1"/>
  <c r="AA25" i="11"/>
  <c r="AB25" i="11" s="1"/>
  <c r="AA24" i="11"/>
  <c r="AB24" i="11" s="1"/>
  <c r="AA23" i="11"/>
  <c r="AB23" i="11" s="1"/>
  <c r="AA22" i="11"/>
  <c r="AB22" i="11" s="1"/>
  <c r="AA21" i="11"/>
  <c r="AB21" i="11" s="1"/>
  <c r="AA20" i="11"/>
  <c r="AB20" i="11" s="1"/>
  <c r="AA19" i="11"/>
  <c r="AB19" i="11" s="1"/>
  <c r="AA18" i="11"/>
  <c r="AB18" i="11" s="1"/>
  <c r="AA17" i="11"/>
  <c r="AB17" i="11" s="1"/>
  <c r="AA16" i="11"/>
  <c r="AB16" i="11" s="1"/>
  <c r="AA15" i="11"/>
  <c r="AB15" i="11" s="1"/>
  <c r="AA14" i="11"/>
  <c r="AB14" i="11" s="1"/>
  <c r="AA13" i="11"/>
  <c r="AB13" i="11" s="1"/>
  <c r="AA12" i="11"/>
  <c r="AB12" i="11" s="1"/>
  <c r="AA11" i="11"/>
  <c r="AB11" i="11" s="1"/>
  <c r="AA10" i="11"/>
  <c r="AB10" i="11" s="1"/>
  <c r="AA9" i="11"/>
  <c r="AB9" i="11" s="1"/>
  <c r="AA8" i="11"/>
  <c r="AB8" i="11" s="1"/>
  <c r="AA7" i="11"/>
  <c r="AB7" i="11" s="1"/>
  <c r="AA6" i="11"/>
  <c r="AB6" i="11" s="1"/>
  <c r="AA5" i="11"/>
  <c r="AB5" i="11" s="1"/>
  <c r="AA4" i="11"/>
  <c r="AB4" i="11" s="1"/>
  <c r="AA3" i="11"/>
  <c r="AB3" i="11" s="1"/>
  <c r="Q32" i="11"/>
  <c r="R32" i="11"/>
  <c r="S32" i="11"/>
  <c r="P32" i="11"/>
  <c r="T28" i="11"/>
  <c r="U28" i="11" s="1"/>
  <c r="T27" i="11"/>
  <c r="U27" i="11" s="1"/>
  <c r="T26" i="11"/>
  <c r="U26" i="11" s="1"/>
  <c r="T25" i="11"/>
  <c r="U25" i="11" s="1"/>
  <c r="T24" i="11"/>
  <c r="U24" i="11" s="1"/>
  <c r="T23" i="11"/>
  <c r="U23" i="11" s="1"/>
  <c r="T22" i="11"/>
  <c r="U22" i="11" s="1"/>
  <c r="T21" i="11"/>
  <c r="U21" i="11" s="1"/>
  <c r="T20" i="11"/>
  <c r="U20" i="11" s="1"/>
  <c r="T19" i="11"/>
  <c r="U19" i="11" s="1"/>
  <c r="T18" i="11"/>
  <c r="U18" i="11" s="1"/>
  <c r="T17" i="11"/>
  <c r="U17" i="11" s="1"/>
  <c r="T16" i="11"/>
  <c r="U16" i="11" s="1"/>
  <c r="T15" i="11"/>
  <c r="U15" i="11" s="1"/>
  <c r="T14" i="11"/>
  <c r="U14" i="11" s="1"/>
  <c r="T13" i="11"/>
  <c r="U13" i="11" s="1"/>
  <c r="T12" i="11"/>
  <c r="U12" i="11" s="1"/>
  <c r="T11" i="11"/>
  <c r="U11" i="11" s="1"/>
  <c r="T10" i="11"/>
  <c r="U10" i="11" s="1"/>
  <c r="T9" i="11"/>
  <c r="U9" i="11" s="1"/>
  <c r="T8" i="11"/>
  <c r="U8" i="11" s="1"/>
  <c r="T7" i="11"/>
  <c r="U7" i="11" s="1"/>
  <c r="T6" i="11"/>
  <c r="U6" i="11" s="1"/>
  <c r="T5" i="11"/>
  <c r="U5" i="11" s="1"/>
  <c r="T4" i="11"/>
  <c r="U4" i="11" s="1"/>
  <c r="T3" i="11"/>
  <c r="U3" i="11" s="1"/>
  <c r="J32" i="11"/>
  <c r="K32" i="11"/>
  <c r="L32" i="11"/>
  <c r="I32" i="11"/>
  <c r="M22" i="11"/>
  <c r="N22" i="11" s="1"/>
  <c r="M21" i="11"/>
  <c r="N21" i="11" s="1"/>
  <c r="M20" i="11"/>
  <c r="N20" i="11" s="1"/>
  <c r="M19" i="11"/>
  <c r="N19" i="11" s="1"/>
  <c r="M18" i="11"/>
  <c r="N18" i="11" s="1"/>
  <c r="M17" i="11"/>
  <c r="N17" i="11" s="1"/>
  <c r="M16" i="11"/>
  <c r="N16" i="11" s="1"/>
  <c r="M15" i="11"/>
  <c r="N15" i="11" s="1"/>
  <c r="M14" i="11"/>
  <c r="N14" i="11" s="1"/>
  <c r="M13" i="11"/>
  <c r="N13" i="11" s="1"/>
  <c r="M12" i="11"/>
  <c r="N12" i="11" s="1"/>
  <c r="M11" i="11"/>
  <c r="N11" i="11" s="1"/>
  <c r="M10" i="11"/>
  <c r="N10" i="11" s="1"/>
  <c r="M9" i="11"/>
  <c r="N9" i="11" s="1"/>
  <c r="M8" i="11"/>
  <c r="N8" i="11" s="1"/>
  <c r="M7" i="11"/>
  <c r="N7" i="11" s="1"/>
  <c r="M6" i="11"/>
  <c r="N6" i="11" s="1"/>
  <c r="M5" i="11"/>
  <c r="N5" i="11" s="1"/>
  <c r="M4" i="11"/>
  <c r="N4" i="11" s="1"/>
  <c r="M3" i="11"/>
  <c r="N3" i="11" s="1"/>
  <c r="C32" i="11"/>
  <c r="D32" i="11"/>
  <c r="E32" i="11"/>
  <c r="B32" i="11"/>
  <c r="G28" i="11"/>
  <c r="F28" i="11"/>
  <c r="F27" i="11"/>
  <c r="G27" i="11" s="1"/>
  <c r="G26" i="11"/>
  <c r="F26" i="11"/>
  <c r="F25" i="11"/>
  <c r="G25" i="11" s="1"/>
  <c r="G24" i="11"/>
  <c r="F24" i="11"/>
  <c r="F23" i="11"/>
  <c r="G23" i="11" s="1"/>
  <c r="G22" i="11"/>
  <c r="F22" i="11"/>
  <c r="F21" i="11"/>
  <c r="G21" i="11" s="1"/>
  <c r="G20" i="11"/>
  <c r="F20" i="11"/>
  <c r="F19" i="11"/>
  <c r="G19" i="11" s="1"/>
  <c r="G18" i="11"/>
  <c r="F18" i="11"/>
  <c r="F17" i="11"/>
  <c r="G17" i="11" s="1"/>
  <c r="G16" i="11"/>
  <c r="F16" i="11"/>
  <c r="F15" i="11"/>
  <c r="G15" i="11" s="1"/>
  <c r="G14" i="11"/>
  <c r="F14" i="11"/>
  <c r="F13" i="11"/>
  <c r="G13" i="11" s="1"/>
  <c r="G12" i="11"/>
  <c r="F12" i="11"/>
  <c r="F11" i="11"/>
  <c r="G11" i="11" s="1"/>
  <c r="G10" i="11"/>
  <c r="F10" i="11"/>
  <c r="F9" i="11"/>
  <c r="G9" i="11" s="1"/>
  <c r="G8" i="11"/>
  <c r="F8" i="11"/>
  <c r="F7" i="11"/>
  <c r="G7" i="11" s="1"/>
  <c r="G6" i="11"/>
  <c r="F6" i="11"/>
  <c r="F5" i="11"/>
  <c r="G5" i="11" s="1"/>
  <c r="G4" i="11"/>
  <c r="F4" i="11"/>
  <c r="F3" i="11"/>
  <c r="G3" i="11" s="1"/>
  <c r="M1" i="8"/>
  <c r="N1" i="8"/>
  <c r="M2" i="8"/>
  <c r="N2" i="8" s="1"/>
  <c r="J4" i="8"/>
  <c r="K4" i="8" s="1"/>
  <c r="M5" i="8"/>
  <c r="N5" i="8"/>
  <c r="M6" i="8"/>
  <c r="N6" i="8" s="1"/>
  <c r="J8" i="8"/>
  <c r="K8" i="8" s="1"/>
  <c r="M9" i="8"/>
  <c r="N9" i="8"/>
  <c r="M10" i="8"/>
  <c r="N10" i="8" s="1"/>
  <c r="J12" i="8"/>
  <c r="K12" i="8" s="1"/>
  <c r="M13" i="8"/>
  <c r="N13" i="8"/>
  <c r="M14" i="8"/>
  <c r="N14" i="8" s="1"/>
  <c r="J16" i="8"/>
  <c r="K16" i="8" s="1"/>
  <c r="M17" i="8"/>
  <c r="N17" i="8"/>
  <c r="M18" i="8"/>
  <c r="N18" i="8" s="1"/>
  <c r="J20" i="8"/>
  <c r="K20" i="8" s="1"/>
  <c r="M21" i="8"/>
  <c r="N21" i="8"/>
  <c r="M22" i="8"/>
  <c r="N22" i="8" s="1"/>
  <c r="J24" i="8"/>
  <c r="K24" i="8" s="1"/>
  <c r="M25" i="8"/>
  <c r="N25" i="8"/>
  <c r="M26" i="8"/>
  <c r="N26" i="8" s="1"/>
  <c r="I28" i="8"/>
  <c r="J1" i="8" s="1"/>
  <c r="L28" i="8"/>
  <c r="M3" i="8" s="1"/>
  <c r="N3" i="8" s="1"/>
  <c r="BU32" i="10"/>
  <c r="BV32" i="10"/>
  <c r="BW32" i="10"/>
  <c r="BT32" i="10"/>
  <c r="BX21" i="10"/>
  <c r="BY21" i="10" s="1"/>
  <c r="BX20" i="10"/>
  <c r="BY20" i="10" s="1"/>
  <c r="BX19" i="10"/>
  <c r="BY19" i="10" s="1"/>
  <c r="BX18" i="10"/>
  <c r="BY18" i="10" s="1"/>
  <c r="BX17" i="10"/>
  <c r="BY17" i="10" s="1"/>
  <c r="BX16" i="10"/>
  <c r="BY16" i="10" s="1"/>
  <c r="BX15" i="10"/>
  <c r="BY15" i="10" s="1"/>
  <c r="BX14" i="10"/>
  <c r="BY14" i="10" s="1"/>
  <c r="BX13" i="10"/>
  <c r="BY13" i="10" s="1"/>
  <c r="BX12" i="10"/>
  <c r="BY12" i="10" s="1"/>
  <c r="BX11" i="10"/>
  <c r="BY11" i="10" s="1"/>
  <c r="BX10" i="10"/>
  <c r="BY10" i="10" s="1"/>
  <c r="BX9" i="10"/>
  <c r="BY9" i="10" s="1"/>
  <c r="BX8" i="10"/>
  <c r="BY8" i="10" s="1"/>
  <c r="BX7" i="10"/>
  <c r="BY7" i="10" s="1"/>
  <c r="BX6" i="10"/>
  <c r="BY6" i="10" s="1"/>
  <c r="BX5" i="10"/>
  <c r="BY5" i="10" s="1"/>
  <c r="BX4" i="10"/>
  <c r="BY4" i="10" s="1"/>
  <c r="BX3" i="10"/>
  <c r="BY3" i="10" s="1"/>
  <c r="BN32" i="10"/>
  <c r="BO32" i="10"/>
  <c r="BP32" i="10"/>
  <c r="BM32" i="10"/>
  <c r="BQ22" i="10"/>
  <c r="BR22" i="10" s="1"/>
  <c r="BQ21" i="10"/>
  <c r="BR21" i="10" s="1"/>
  <c r="BQ20" i="10"/>
  <c r="BR20" i="10" s="1"/>
  <c r="BQ19" i="10"/>
  <c r="BR19" i="10" s="1"/>
  <c r="BQ18" i="10"/>
  <c r="BR18" i="10" s="1"/>
  <c r="BQ17" i="10"/>
  <c r="BR17" i="10" s="1"/>
  <c r="BQ16" i="10"/>
  <c r="BR16" i="10" s="1"/>
  <c r="BQ15" i="10"/>
  <c r="BR15" i="10" s="1"/>
  <c r="BQ14" i="10"/>
  <c r="BR14" i="10" s="1"/>
  <c r="BQ13" i="10"/>
  <c r="BR13" i="10" s="1"/>
  <c r="BQ12" i="10"/>
  <c r="BR12" i="10" s="1"/>
  <c r="BQ11" i="10"/>
  <c r="BR11" i="10" s="1"/>
  <c r="BQ10" i="10"/>
  <c r="BR10" i="10" s="1"/>
  <c r="BQ9" i="10"/>
  <c r="BR9" i="10" s="1"/>
  <c r="BQ8" i="10"/>
  <c r="BR8" i="10" s="1"/>
  <c r="BQ7" i="10"/>
  <c r="BR7" i="10" s="1"/>
  <c r="BQ6" i="10"/>
  <c r="BR6" i="10" s="1"/>
  <c r="BQ5" i="10"/>
  <c r="BR5" i="10" s="1"/>
  <c r="BQ4" i="10"/>
  <c r="BR4" i="10" s="1"/>
  <c r="BQ3" i="10"/>
  <c r="BR3" i="10" s="1"/>
  <c r="BG32" i="10"/>
  <c r="BH32" i="10"/>
  <c r="BI32" i="10"/>
  <c r="BF32" i="10"/>
  <c r="BJ27" i="10"/>
  <c r="BK27" i="10" s="1"/>
  <c r="BJ26" i="10"/>
  <c r="BK26" i="10" s="1"/>
  <c r="BJ25" i="10"/>
  <c r="BK25" i="10" s="1"/>
  <c r="BJ24" i="10"/>
  <c r="BK24" i="10" s="1"/>
  <c r="BJ23" i="10"/>
  <c r="BK23" i="10" s="1"/>
  <c r="BJ22" i="10"/>
  <c r="BK22" i="10" s="1"/>
  <c r="BJ21" i="10"/>
  <c r="BK21" i="10" s="1"/>
  <c r="BJ20" i="10"/>
  <c r="BK20" i="10" s="1"/>
  <c r="BJ19" i="10"/>
  <c r="BK19" i="10" s="1"/>
  <c r="BJ18" i="10"/>
  <c r="BK18" i="10" s="1"/>
  <c r="BJ17" i="10"/>
  <c r="BK17" i="10" s="1"/>
  <c r="BJ16" i="10"/>
  <c r="BK16" i="10" s="1"/>
  <c r="BJ15" i="10"/>
  <c r="BK15" i="10" s="1"/>
  <c r="BJ14" i="10"/>
  <c r="BK14" i="10" s="1"/>
  <c r="BJ13" i="10"/>
  <c r="BK13" i="10" s="1"/>
  <c r="BJ12" i="10"/>
  <c r="BK12" i="10" s="1"/>
  <c r="BJ11" i="10"/>
  <c r="BK11" i="10" s="1"/>
  <c r="BJ10" i="10"/>
  <c r="BK10" i="10" s="1"/>
  <c r="BJ9" i="10"/>
  <c r="BK9" i="10" s="1"/>
  <c r="BJ8" i="10"/>
  <c r="BK8" i="10" s="1"/>
  <c r="BJ7" i="10"/>
  <c r="BK7" i="10" s="1"/>
  <c r="BJ6" i="10"/>
  <c r="BK6" i="10" s="1"/>
  <c r="BJ5" i="10"/>
  <c r="BK5" i="10" s="1"/>
  <c r="BJ4" i="10"/>
  <c r="BK4" i="10" s="1"/>
  <c r="BJ3" i="10"/>
  <c r="BK3" i="10" s="1"/>
  <c r="AZ32" i="10"/>
  <c r="BA32" i="10"/>
  <c r="BB32" i="10"/>
  <c r="AY32" i="10"/>
  <c r="BC30" i="10"/>
  <c r="BD30" i="10" s="1"/>
  <c r="BC29" i="10"/>
  <c r="BD29" i="10" s="1"/>
  <c r="BC28" i="10"/>
  <c r="BD28" i="10" s="1"/>
  <c r="BC27" i="10"/>
  <c r="BD27" i="10" s="1"/>
  <c r="BC26" i="10"/>
  <c r="BD26" i="10" s="1"/>
  <c r="BC25" i="10"/>
  <c r="BD25" i="10" s="1"/>
  <c r="BC24" i="10"/>
  <c r="BD24" i="10" s="1"/>
  <c r="BC23" i="10"/>
  <c r="BD23" i="10" s="1"/>
  <c r="BC22" i="10"/>
  <c r="BD22" i="10" s="1"/>
  <c r="BC21" i="10"/>
  <c r="BD21" i="10" s="1"/>
  <c r="BC20" i="10"/>
  <c r="BD20" i="10" s="1"/>
  <c r="BC19" i="10"/>
  <c r="BD19" i="10" s="1"/>
  <c r="BC18" i="10"/>
  <c r="BD18" i="10" s="1"/>
  <c r="BC17" i="10"/>
  <c r="BD17" i="10" s="1"/>
  <c r="BC16" i="10"/>
  <c r="BD16" i="10" s="1"/>
  <c r="BC15" i="10"/>
  <c r="BD15" i="10" s="1"/>
  <c r="BC14" i="10"/>
  <c r="BD14" i="10" s="1"/>
  <c r="BC13" i="10"/>
  <c r="BD13" i="10" s="1"/>
  <c r="BC12" i="10"/>
  <c r="BD12" i="10" s="1"/>
  <c r="BC11" i="10"/>
  <c r="BD11" i="10" s="1"/>
  <c r="BC10" i="10"/>
  <c r="BD10" i="10" s="1"/>
  <c r="BC9" i="10"/>
  <c r="BD9" i="10" s="1"/>
  <c r="BC8" i="10"/>
  <c r="BD8" i="10" s="1"/>
  <c r="BC7" i="10"/>
  <c r="BD7" i="10" s="1"/>
  <c r="BC6" i="10"/>
  <c r="BD6" i="10" s="1"/>
  <c r="BC5" i="10"/>
  <c r="BD5" i="10" s="1"/>
  <c r="BC4" i="10"/>
  <c r="BD4" i="10" s="1"/>
  <c r="BC3" i="10"/>
  <c r="BD3" i="10" s="1"/>
  <c r="AS32" i="10"/>
  <c r="AT32" i="10"/>
  <c r="AU32" i="10"/>
  <c r="AR32" i="10"/>
  <c r="AV24" i="10"/>
  <c r="AW24" i="10" s="1"/>
  <c r="AV23" i="10"/>
  <c r="AW23" i="10" s="1"/>
  <c r="AV22" i="10"/>
  <c r="AW22" i="10" s="1"/>
  <c r="AV21" i="10"/>
  <c r="AW21" i="10" s="1"/>
  <c r="AV20" i="10"/>
  <c r="AW20" i="10" s="1"/>
  <c r="AV19" i="10"/>
  <c r="AW19" i="10" s="1"/>
  <c r="AV18" i="10"/>
  <c r="AW18" i="10" s="1"/>
  <c r="AV17" i="10"/>
  <c r="AW17" i="10" s="1"/>
  <c r="AV16" i="10"/>
  <c r="AW16" i="10" s="1"/>
  <c r="AV15" i="10"/>
  <c r="AW15" i="10" s="1"/>
  <c r="AV14" i="10"/>
  <c r="AW14" i="10" s="1"/>
  <c r="AV13" i="10"/>
  <c r="AW13" i="10" s="1"/>
  <c r="AV12" i="10"/>
  <c r="AW12" i="10" s="1"/>
  <c r="AV11" i="10"/>
  <c r="AW11" i="10" s="1"/>
  <c r="AV10" i="10"/>
  <c r="AW10" i="10" s="1"/>
  <c r="AV9" i="10"/>
  <c r="AW9" i="10" s="1"/>
  <c r="AV8" i="10"/>
  <c r="AW8" i="10" s="1"/>
  <c r="AV7" i="10"/>
  <c r="AW7" i="10" s="1"/>
  <c r="AV6" i="10"/>
  <c r="AW6" i="10" s="1"/>
  <c r="AV5" i="10"/>
  <c r="AW5" i="10" s="1"/>
  <c r="AV4" i="10"/>
  <c r="AW4" i="10" s="1"/>
  <c r="AV3" i="10"/>
  <c r="AW3" i="10" s="1"/>
  <c r="AL32" i="10"/>
  <c r="AM32" i="10"/>
  <c r="AN32" i="10"/>
  <c r="AK32" i="10"/>
  <c r="AO24" i="10"/>
  <c r="AP24" i="10" s="1"/>
  <c r="AO23" i="10"/>
  <c r="AP23" i="10" s="1"/>
  <c r="AO22" i="10"/>
  <c r="AP22" i="10" s="1"/>
  <c r="AO21" i="10"/>
  <c r="AP21" i="10" s="1"/>
  <c r="AO20" i="10"/>
  <c r="AP20" i="10" s="1"/>
  <c r="AO19" i="10"/>
  <c r="AP19" i="10" s="1"/>
  <c r="AO18" i="10"/>
  <c r="AP18" i="10" s="1"/>
  <c r="AO17" i="10"/>
  <c r="AP17" i="10" s="1"/>
  <c r="AO16" i="10"/>
  <c r="AP16" i="10" s="1"/>
  <c r="AO15" i="10"/>
  <c r="AP15" i="10" s="1"/>
  <c r="AO14" i="10"/>
  <c r="AP14" i="10" s="1"/>
  <c r="AO13" i="10"/>
  <c r="AP13" i="10" s="1"/>
  <c r="AO12" i="10"/>
  <c r="AP12" i="10" s="1"/>
  <c r="AO11" i="10"/>
  <c r="AP11" i="10" s="1"/>
  <c r="AO10" i="10"/>
  <c r="AP10" i="10" s="1"/>
  <c r="AO9" i="10"/>
  <c r="AP9" i="10" s="1"/>
  <c r="AO8" i="10"/>
  <c r="AP8" i="10" s="1"/>
  <c r="AO7" i="10"/>
  <c r="AP7" i="10" s="1"/>
  <c r="AO6" i="10"/>
  <c r="AP6" i="10" s="1"/>
  <c r="AO5" i="10"/>
  <c r="AP5" i="10" s="1"/>
  <c r="AO4" i="10"/>
  <c r="AP4" i="10" s="1"/>
  <c r="AO3" i="10"/>
  <c r="AP3" i="10" s="1"/>
  <c r="AE32" i="10"/>
  <c r="AF32" i="10"/>
  <c r="AG32" i="10"/>
  <c r="AD32" i="10"/>
  <c r="AH20" i="10"/>
  <c r="AI20" i="10" s="1"/>
  <c r="AH19" i="10"/>
  <c r="AI19" i="10" s="1"/>
  <c r="AH18" i="10"/>
  <c r="AI18" i="10" s="1"/>
  <c r="AH17" i="10"/>
  <c r="AI17" i="10" s="1"/>
  <c r="AH16" i="10"/>
  <c r="AI16" i="10" s="1"/>
  <c r="AH15" i="10"/>
  <c r="AI15" i="10" s="1"/>
  <c r="AH14" i="10"/>
  <c r="AI14" i="10" s="1"/>
  <c r="AH13" i="10"/>
  <c r="AI13" i="10" s="1"/>
  <c r="AH12" i="10"/>
  <c r="AI12" i="10" s="1"/>
  <c r="AH11" i="10"/>
  <c r="AI11" i="10" s="1"/>
  <c r="AH10" i="10"/>
  <c r="AI10" i="10" s="1"/>
  <c r="AH9" i="10"/>
  <c r="AI9" i="10" s="1"/>
  <c r="AH8" i="10"/>
  <c r="AI8" i="10" s="1"/>
  <c r="AH7" i="10"/>
  <c r="AI7" i="10" s="1"/>
  <c r="AH6" i="10"/>
  <c r="AI6" i="10" s="1"/>
  <c r="AH5" i="10"/>
  <c r="AI5" i="10" s="1"/>
  <c r="AH4" i="10"/>
  <c r="AI4" i="10" s="1"/>
  <c r="AH3" i="10"/>
  <c r="AI3" i="10" s="1"/>
  <c r="X32" i="10"/>
  <c r="Y32" i="10"/>
  <c r="Z32" i="10"/>
  <c r="W32" i="10"/>
  <c r="AA24" i="10"/>
  <c r="AB24" i="10" s="1"/>
  <c r="AA23" i="10"/>
  <c r="AB23" i="10" s="1"/>
  <c r="AA22" i="10"/>
  <c r="AB22" i="10" s="1"/>
  <c r="AA21" i="10"/>
  <c r="AB21" i="10" s="1"/>
  <c r="AA20" i="10"/>
  <c r="AB20" i="10" s="1"/>
  <c r="AA19" i="10"/>
  <c r="AB19" i="10" s="1"/>
  <c r="AA18" i="10"/>
  <c r="AB18" i="10" s="1"/>
  <c r="AA17" i="10"/>
  <c r="AB17" i="10" s="1"/>
  <c r="AA16" i="10"/>
  <c r="AB16" i="10" s="1"/>
  <c r="AA15" i="10"/>
  <c r="AB15" i="10" s="1"/>
  <c r="AA14" i="10"/>
  <c r="AB14" i="10" s="1"/>
  <c r="AA13" i="10"/>
  <c r="AB13" i="10" s="1"/>
  <c r="AA12" i="10"/>
  <c r="AB12" i="10" s="1"/>
  <c r="AA11" i="10"/>
  <c r="AB11" i="10" s="1"/>
  <c r="AA10" i="10"/>
  <c r="AB10" i="10" s="1"/>
  <c r="AA9" i="10"/>
  <c r="AB9" i="10" s="1"/>
  <c r="AA8" i="10"/>
  <c r="AB8" i="10" s="1"/>
  <c r="AA7" i="10"/>
  <c r="AB7" i="10" s="1"/>
  <c r="AA6" i="10"/>
  <c r="AB6" i="10" s="1"/>
  <c r="AA5" i="10"/>
  <c r="AB5" i="10" s="1"/>
  <c r="AA4" i="10"/>
  <c r="AB4" i="10" s="1"/>
  <c r="AA3" i="10"/>
  <c r="AB3" i="10" s="1"/>
  <c r="Q32" i="10"/>
  <c r="R32" i="10"/>
  <c r="S32" i="10"/>
  <c r="P32" i="10"/>
  <c r="T22" i="10"/>
  <c r="U22" i="10" s="1"/>
  <c r="T21" i="10"/>
  <c r="U21" i="10" s="1"/>
  <c r="T20" i="10"/>
  <c r="U20" i="10" s="1"/>
  <c r="T19" i="10"/>
  <c r="U19" i="10" s="1"/>
  <c r="T18" i="10"/>
  <c r="U18" i="10" s="1"/>
  <c r="T17" i="10"/>
  <c r="U17" i="10" s="1"/>
  <c r="T16" i="10"/>
  <c r="U16" i="10" s="1"/>
  <c r="T15" i="10"/>
  <c r="U15" i="10" s="1"/>
  <c r="T14" i="10"/>
  <c r="U14" i="10" s="1"/>
  <c r="T13" i="10"/>
  <c r="U13" i="10" s="1"/>
  <c r="T12" i="10"/>
  <c r="U12" i="10" s="1"/>
  <c r="T11" i="10"/>
  <c r="U11" i="10" s="1"/>
  <c r="T10" i="10"/>
  <c r="U10" i="10" s="1"/>
  <c r="T9" i="10"/>
  <c r="U9" i="10" s="1"/>
  <c r="T8" i="10"/>
  <c r="U8" i="10" s="1"/>
  <c r="T7" i="10"/>
  <c r="U7" i="10" s="1"/>
  <c r="T6" i="10"/>
  <c r="U6" i="10" s="1"/>
  <c r="T5" i="10"/>
  <c r="U5" i="10" s="1"/>
  <c r="T4" i="10"/>
  <c r="U4" i="10" s="1"/>
  <c r="T3" i="10"/>
  <c r="U3" i="10" s="1"/>
  <c r="J32" i="10"/>
  <c r="K32" i="10"/>
  <c r="L32" i="10"/>
  <c r="I32" i="10"/>
  <c r="M25" i="10"/>
  <c r="N25" i="10" s="1"/>
  <c r="M24" i="10"/>
  <c r="N24" i="10" s="1"/>
  <c r="M23" i="10"/>
  <c r="N23" i="10" s="1"/>
  <c r="M22" i="10"/>
  <c r="N22" i="10" s="1"/>
  <c r="M21" i="10"/>
  <c r="N21" i="10" s="1"/>
  <c r="M20" i="10"/>
  <c r="N20" i="10" s="1"/>
  <c r="M19" i="10"/>
  <c r="N19" i="10" s="1"/>
  <c r="M18" i="10"/>
  <c r="N18" i="10" s="1"/>
  <c r="M17" i="10"/>
  <c r="N17" i="10" s="1"/>
  <c r="M16" i="10"/>
  <c r="N16" i="10" s="1"/>
  <c r="M15" i="10"/>
  <c r="N15" i="10" s="1"/>
  <c r="M14" i="10"/>
  <c r="N14" i="10" s="1"/>
  <c r="M13" i="10"/>
  <c r="N13" i="10" s="1"/>
  <c r="M12" i="10"/>
  <c r="N12" i="10" s="1"/>
  <c r="M11" i="10"/>
  <c r="N11" i="10" s="1"/>
  <c r="M10" i="10"/>
  <c r="N10" i="10" s="1"/>
  <c r="M9" i="10"/>
  <c r="N9" i="10" s="1"/>
  <c r="M8" i="10"/>
  <c r="N8" i="10" s="1"/>
  <c r="M7" i="10"/>
  <c r="N7" i="10" s="1"/>
  <c r="M6" i="10"/>
  <c r="N6" i="10" s="1"/>
  <c r="M5" i="10"/>
  <c r="N5" i="10" s="1"/>
  <c r="M4" i="10"/>
  <c r="N4" i="10" s="1"/>
  <c r="M3" i="10"/>
  <c r="N3" i="10" s="1"/>
  <c r="C32" i="10"/>
  <c r="D32" i="10"/>
  <c r="E32" i="10"/>
  <c r="B32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3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B36" i="8"/>
  <c r="B41" i="8" s="1"/>
  <c r="B42" i="8" s="1"/>
  <c r="G26" i="8"/>
  <c r="B35" i="8"/>
  <c r="B37" i="8" s="1"/>
  <c r="B34" i="8"/>
  <c r="G27" i="8"/>
  <c r="G25" i="8"/>
  <c r="G22" i="8"/>
  <c r="G21" i="8"/>
  <c r="G18" i="8"/>
  <c r="G17" i="8"/>
  <c r="G15" i="8"/>
  <c r="G14" i="8"/>
  <c r="G13" i="8"/>
  <c r="G10" i="8"/>
  <c r="G9" i="8"/>
  <c r="G6" i="8"/>
  <c r="G5" i="8"/>
  <c r="G2" i="8"/>
  <c r="E11" i="5"/>
  <c r="AD95" i="4" l="1"/>
  <c r="AD98" i="4" s="1"/>
  <c r="H18" i="5" s="1"/>
  <c r="I28" i="18"/>
  <c r="I29" i="18" s="1"/>
  <c r="AK95" i="4"/>
  <c r="M25" i="12"/>
  <c r="M26" i="12" s="1"/>
  <c r="J27" i="12"/>
  <c r="AR37" i="17"/>
  <c r="W33" i="17"/>
  <c r="W34" i="17" s="1"/>
  <c r="P33" i="17"/>
  <c r="P34" i="17" s="1"/>
  <c r="N3" i="17"/>
  <c r="AB3" i="17"/>
  <c r="G3" i="17"/>
  <c r="U3" i="17"/>
  <c r="AI3" i="17"/>
  <c r="AY33" i="16"/>
  <c r="P95" i="4"/>
  <c r="P96" i="4" s="1"/>
  <c r="P97" i="4" s="1"/>
  <c r="B96" i="4"/>
  <c r="B97" i="4" s="1"/>
  <c r="AD96" i="4"/>
  <c r="AD97" i="4" s="1"/>
  <c r="W95" i="4"/>
  <c r="W96" i="4" s="1"/>
  <c r="W97" i="4" s="1"/>
  <c r="I96" i="4"/>
  <c r="I97" i="4" s="1"/>
  <c r="AK96" i="4"/>
  <c r="AK97" i="4" s="1"/>
  <c r="C95" i="4"/>
  <c r="C96" i="4" s="1"/>
  <c r="C97" i="4" s="1"/>
  <c r="J95" i="4"/>
  <c r="J96" i="4" s="1"/>
  <c r="J97" i="4" s="1"/>
  <c r="Q95" i="4"/>
  <c r="Q96" i="4" s="1"/>
  <c r="Q97" i="4" s="1"/>
  <c r="X95" i="4"/>
  <c r="X96" i="4" s="1"/>
  <c r="X97" i="4" s="1"/>
  <c r="AE95" i="4"/>
  <c r="AE96" i="4" s="1"/>
  <c r="AL95" i="4"/>
  <c r="AL96" i="4" s="1"/>
  <c r="AL97" i="4" s="1"/>
  <c r="D95" i="4"/>
  <c r="D96" i="4" s="1"/>
  <c r="D97" i="4" s="1"/>
  <c r="K95" i="4"/>
  <c r="K96" i="4" s="1"/>
  <c r="K97" i="4" s="1"/>
  <c r="R95" i="4"/>
  <c r="R96" i="4" s="1"/>
  <c r="R97" i="4" s="1"/>
  <c r="Y95" i="4"/>
  <c r="Y96" i="4" s="1"/>
  <c r="Y97" i="4" s="1"/>
  <c r="AF95" i="4"/>
  <c r="AF96" i="4" s="1"/>
  <c r="AM95" i="4"/>
  <c r="AM96" i="4" s="1"/>
  <c r="AM97" i="4" s="1"/>
  <c r="E95" i="4"/>
  <c r="E96" i="4" s="1"/>
  <c r="E97" i="4" s="1"/>
  <c r="L95" i="4"/>
  <c r="L96" i="4" s="1"/>
  <c r="L97" i="4" s="1"/>
  <c r="S95" i="4"/>
  <c r="S96" i="4" s="1"/>
  <c r="S97" i="4" s="1"/>
  <c r="Z95" i="4"/>
  <c r="Z96" i="4" s="1"/>
  <c r="Z97" i="4" s="1"/>
  <c r="AG95" i="4"/>
  <c r="AG96" i="4" s="1"/>
  <c r="AN95" i="4"/>
  <c r="AN96" i="4" s="1"/>
  <c r="AN97" i="4" s="1"/>
  <c r="O1" i="8"/>
  <c r="K1" i="8"/>
  <c r="B43" i="8"/>
  <c r="J23" i="8"/>
  <c r="J19" i="8"/>
  <c r="J15" i="8"/>
  <c r="J11" i="8"/>
  <c r="J7" i="8"/>
  <c r="J3" i="8"/>
  <c r="B38" i="8"/>
  <c r="B39" i="8" s="1"/>
  <c r="B40" i="8"/>
  <c r="J26" i="8"/>
  <c r="M24" i="8"/>
  <c r="J22" i="8"/>
  <c r="M20" i="8"/>
  <c r="J18" i="8"/>
  <c r="M16" i="8"/>
  <c r="J14" i="8"/>
  <c r="M12" i="8"/>
  <c r="J10" i="8"/>
  <c r="M8" i="8"/>
  <c r="J6" i="8"/>
  <c r="M4" i="8"/>
  <c r="J2" i="8"/>
  <c r="J25" i="8"/>
  <c r="M23" i="8"/>
  <c r="N23" i="8" s="1"/>
  <c r="J21" i="8"/>
  <c r="M19" i="8"/>
  <c r="N19" i="8" s="1"/>
  <c r="J17" i="8"/>
  <c r="M15" i="8"/>
  <c r="N15" i="8" s="1"/>
  <c r="J13" i="8"/>
  <c r="M11" i="8"/>
  <c r="N11" i="8" s="1"/>
  <c r="J9" i="8"/>
  <c r="M7" i="8"/>
  <c r="N7" i="8" s="1"/>
  <c r="J5" i="8"/>
  <c r="G7" i="8"/>
  <c r="G23" i="8"/>
  <c r="G11" i="8"/>
  <c r="G3" i="8"/>
  <c r="G19" i="8"/>
  <c r="G4" i="8"/>
  <c r="G8" i="8"/>
  <c r="G12" i="8"/>
  <c r="G16" i="8"/>
  <c r="G20" i="8"/>
  <c r="G24" i="8"/>
  <c r="E10" i="5"/>
  <c r="AG97" i="4" l="1"/>
  <c r="AF97" i="4"/>
  <c r="AE97" i="4"/>
  <c r="AF98" i="4"/>
  <c r="H20" i="5" s="1"/>
  <c r="AE98" i="4"/>
  <c r="H19" i="5" s="1"/>
  <c r="AG98" i="4"/>
  <c r="H21" i="5" s="1"/>
  <c r="B44" i="8"/>
  <c r="K11" i="8"/>
  <c r="O11" i="8"/>
  <c r="O5" i="8"/>
  <c r="K5" i="8"/>
  <c r="O13" i="8"/>
  <c r="K13" i="8"/>
  <c r="O21" i="8"/>
  <c r="K21" i="8"/>
  <c r="N4" i="8"/>
  <c r="O4" i="8"/>
  <c r="O12" i="8"/>
  <c r="N12" i="8"/>
  <c r="O20" i="8"/>
  <c r="N20" i="8"/>
  <c r="O6" i="8"/>
  <c r="K6" i="8"/>
  <c r="O14" i="8"/>
  <c r="K14" i="8"/>
  <c r="O22" i="8"/>
  <c r="K22" i="8"/>
  <c r="K15" i="8"/>
  <c r="O15" i="8"/>
  <c r="O9" i="8"/>
  <c r="K9" i="8"/>
  <c r="O17" i="8"/>
  <c r="K17" i="8"/>
  <c r="O25" i="8"/>
  <c r="K25" i="8"/>
  <c r="O8" i="8"/>
  <c r="N8" i="8"/>
  <c r="O16" i="8"/>
  <c r="N16" i="8"/>
  <c r="N24" i="8"/>
  <c r="O24" i="8"/>
  <c r="O3" i="8"/>
  <c r="K3" i="8"/>
  <c r="K28" i="8" s="1"/>
  <c r="K29" i="8" s="1"/>
  <c r="K19" i="8"/>
  <c r="O19" i="8"/>
  <c r="O2" i="8"/>
  <c r="K2" i="8"/>
  <c r="O10" i="8"/>
  <c r="K10" i="8"/>
  <c r="O18" i="8"/>
  <c r="K18" i="8"/>
  <c r="O26" i="8"/>
  <c r="K26" i="8"/>
  <c r="O7" i="8"/>
  <c r="K7" i="8"/>
  <c r="O23" i="8"/>
  <c r="K23" i="8"/>
  <c r="O28" i="8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F29" i="5"/>
  <c r="F28" i="5"/>
  <c r="F27" i="5"/>
  <c r="F26" i="5"/>
  <c r="D29" i="5"/>
  <c r="D28" i="5"/>
  <c r="D27" i="5"/>
  <c r="D26" i="5"/>
  <c r="C29" i="5"/>
  <c r="C28" i="5"/>
  <c r="C27" i="5"/>
  <c r="C26" i="5"/>
  <c r="C25" i="5"/>
  <c r="C24" i="5"/>
  <c r="C23" i="5"/>
  <c r="C22" i="5"/>
  <c r="F21" i="5"/>
  <c r="F20" i="5"/>
  <c r="F19" i="5"/>
  <c r="F18" i="5"/>
  <c r="E19" i="5"/>
  <c r="E18" i="5"/>
  <c r="D19" i="5"/>
  <c r="D18" i="5"/>
  <c r="C19" i="5"/>
  <c r="C18" i="5"/>
  <c r="F17" i="5"/>
  <c r="F16" i="5"/>
  <c r="F15" i="5"/>
  <c r="F14" i="5"/>
  <c r="E17" i="5"/>
  <c r="E16" i="5"/>
  <c r="E15" i="5"/>
  <c r="E14" i="5"/>
  <c r="D17" i="5"/>
  <c r="D16" i="5"/>
  <c r="D15" i="5"/>
  <c r="D14" i="5"/>
  <c r="C17" i="5"/>
  <c r="C16" i="5"/>
  <c r="C15" i="5"/>
  <c r="C14" i="5"/>
  <c r="F13" i="5"/>
  <c r="F12" i="5"/>
  <c r="F11" i="5"/>
  <c r="F10" i="5"/>
  <c r="E13" i="5"/>
  <c r="E12" i="5"/>
  <c r="D13" i="5"/>
  <c r="D12" i="5"/>
  <c r="D11" i="5"/>
  <c r="D10" i="5"/>
  <c r="C13" i="5"/>
  <c r="C12" i="5"/>
  <c r="C11" i="5"/>
  <c r="C10" i="5"/>
  <c r="F9" i="5"/>
  <c r="F8" i="5"/>
  <c r="F7" i="5"/>
  <c r="F6" i="5"/>
  <c r="E9" i="5"/>
  <c r="E8" i="5"/>
  <c r="E7" i="5"/>
  <c r="E6" i="5"/>
  <c r="D9" i="5"/>
  <c r="D8" i="5"/>
  <c r="D7" i="5"/>
  <c r="D6" i="5"/>
  <c r="C9" i="5"/>
  <c r="C8" i="5"/>
  <c r="C7" i="5"/>
  <c r="C6" i="5"/>
  <c r="F5" i="5"/>
  <c r="F4" i="5"/>
  <c r="F3" i="5"/>
  <c r="C2" i="5"/>
  <c r="E5" i="5"/>
  <c r="E4" i="5"/>
  <c r="E3" i="5"/>
  <c r="E2" i="5"/>
  <c r="D5" i="5"/>
  <c r="D4" i="5"/>
  <c r="D3" i="5"/>
  <c r="D2" i="5"/>
  <c r="C5" i="5"/>
  <c r="C4" i="5"/>
  <c r="C55" i="1"/>
  <c r="B55" i="1"/>
  <c r="C3" i="5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23" i="3"/>
  <c r="J24" i="3"/>
  <c r="J25" i="3"/>
  <c r="J26" i="3"/>
  <c r="J44" i="3" s="1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23" i="3"/>
  <c r="I24" i="3"/>
  <c r="I25" i="3"/>
  <c r="I26" i="3"/>
  <c r="I27" i="3"/>
  <c r="I44" i="3" s="1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23" i="3"/>
  <c r="D45" i="3"/>
  <c r="C45" i="3"/>
  <c r="B45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23" i="3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56" i="2"/>
  <c r="AU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36" i="2"/>
  <c r="AS37" i="2"/>
  <c r="AS38" i="2"/>
  <c r="AS39" i="2"/>
  <c r="AS40" i="2"/>
  <c r="AS41" i="2"/>
  <c r="AS42" i="2"/>
  <c r="AS43" i="2"/>
  <c r="AS44" i="2"/>
  <c r="AS45" i="2"/>
  <c r="AS46" i="2"/>
  <c r="AS47" i="2"/>
  <c r="AS48" i="2"/>
  <c r="AS49" i="2"/>
  <c r="AS50" i="2"/>
  <c r="AS51" i="2"/>
  <c r="AS52" i="2"/>
  <c r="AS53" i="2"/>
  <c r="AS54" i="2"/>
  <c r="AS55" i="2"/>
  <c r="AS56" i="2"/>
  <c r="AS36" i="2"/>
  <c r="AR37" i="2"/>
  <c r="AR38" i="2"/>
  <c r="AR39" i="2"/>
  <c r="AR40" i="2"/>
  <c r="AR41" i="2"/>
  <c r="AR42" i="2"/>
  <c r="AR43" i="2"/>
  <c r="AR44" i="2"/>
  <c r="AR45" i="2"/>
  <c r="AR46" i="2"/>
  <c r="AR47" i="2"/>
  <c r="AR48" i="2"/>
  <c r="AR49" i="2"/>
  <c r="AR50" i="2"/>
  <c r="AR51" i="2"/>
  <c r="AR52" i="2"/>
  <c r="AR53" i="2"/>
  <c r="AR54" i="2"/>
  <c r="AR55" i="2"/>
  <c r="AR56" i="2"/>
  <c r="AR36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33" i="2"/>
  <c r="W34" i="2"/>
  <c r="W35" i="2"/>
  <c r="W36" i="2"/>
  <c r="W54" i="2" s="1"/>
  <c r="W55" i="2" s="1"/>
  <c r="W56" i="2" s="1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33" i="2"/>
  <c r="L55" i="2"/>
  <c r="K55" i="2"/>
  <c r="J55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33" i="2"/>
  <c r="C54" i="2"/>
  <c r="D54" i="2"/>
  <c r="E54" i="2"/>
  <c r="E56" i="2"/>
  <c r="D56" i="2"/>
  <c r="C56" i="2"/>
  <c r="B56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34" i="2"/>
  <c r="B35" i="2"/>
  <c r="B36" i="2"/>
  <c r="B37" i="2"/>
  <c r="B38" i="2"/>
  <c r="B39" i="2"/>
  <c r="B33" i="2"/>
  <c r="E53" i="2"/>
  <c r="D53" i="2"/>
  <c r="C53" i="2"/>
  <c r="E52" i="2"/>
  <c r="D52" i="2"/>
  <c r="C52" i="2"/>
  <c r="E51" i="2"/>
  <c r="D51" i="2"/>
  <c r="C51" i="2"/>
  <c r="E50" i="2"/>
  <c r="D50" i="2"/>
  <c r="C50" i="2"/>
  <c r="E49" i="2"/>
  <c r="D49" i="2"/>
  <c r="C49" i="2"/>
  <c r="E48" i="2"/>
  <c r="D48" i="2"/>
  <c r="C48" i="2"/>
  <c r="E47" i="2"/>
  <c r="D47" i="2"/>
  <c r="C47" i="2"/>
  <c r="E46" i="2"/>
  <c r="D46" i="2"/>
  <c r="C46" i="2"/>
  <c r="E45" i="2"/>
  <c r="D45" i="2"/>
  <c r="C45" i="2"/>
  <c r="E44" i="2"/>
  <c r="D44" i="2"/>
  <c r="C44" i="2"/>
  <c r="E43" i="2"/>
  <c r="D43" i="2"/>
  <c r="C43" i="2"/>
  <c r="E42" i="2"/>
  <c r="D42" i="2"/>
  <c r="C42" i="2"/>
  <c r="E41" i="2"/>
  <c r="D41" i="2"/>
  <c r="C41" i="2"/>
  <c r="E40" i="2"/>
  <c r="D40" i="2"/>
  <c r="C40" i="2"/>
  <c r="E39" i="2"/>
  <c r="D39" i="2"/>
  <c r="C39" i="2"/>
  <c r="E38" i="2"/>
  <c r="D38" i="2"/>
  <c r="C38" i="2"/>
  <c r="E37" i="2"/>
  <c r="D37" i="2"/>
  <c r="C37" i="2"/>
  <c r="E36" i="2"/>
  <c r="D36" i="2"/>
  <c r="C36" i="2"/>
  <c r="E35" i="2"/>
  <c r="D35" i="2"/>
  <c r="C35" i="2"/>
  <c r="E34" i="2"/>
  <c r="D34" i="2"/>
  <c r="C34" i="2"/>
  <c r="E33" i="2"/>
  <c r="E55" i="2" s="1"/>
  <c r="D33" i="2"/>
  <c r="D55" i="2" s="1"/>
  <c r="C33" i="2"/>
  <c r="C55" i="2" s="1"/>
  <c r="CD33" i="1"/>
  <c r="CD34" i="1"/>
  <c r="CD35" i="1"/>
  <c r="CD36" i="1"/>
  <c r="CD37" i="1"/>
  <c r="CD38" i="1"/>
  <c r="CD39" i="1"/>
  <c r="CD40" i="1"/>
  <c r="CD41" i="1"/>
  <c r="CD42" i="1"/>
  <c r="CD43" i="1"/>
  <c r="CD44" i="1"/>
  <c r="CD45" i="1"/>
  <c r="CD46" i="1"/>
  <c r="CD47" i="1"/>
  <c r="CD48" i="1"/>
  <c r="CD49" i="1"/>
  <c r="CD50" i="1"/>
  <c r="CD51" i="1"/>
  <c r="CD52" i="1"/>
  <c r="CD32" i="1"/>
  <c r="CC33" i="1"/>
  <c r="CC34" i="1"/>
  <c r="CC35" i="1"/>
  <c r="CC36" i="1"/>
  <c r="CC37" i="1"/>
  <c r="CC38" i="1"/>
  <c r="CC39" i="1"/>
  <c r="CC40" i="1"/>
  <c r="CC41" i="1"/>
  <c r="CC42" i="1"/>
  <c r="CC43" i="1"/>
  <c r="CC44" i="1"/>
  <c r="CC45" i="1"/>
  <c r="CC46" i="1"/>
  <c r="CC47" i="1"/>
  <c r="CC48" i="1"/>
  <c r="CC49" i="1"/>
  <c r="CC50" i="1"/>
  <c r="CC51" i="1"/>
  <c r="CC52" i="1"/>
  <c r="CC32" i="1"/>
  <c r="CB33" i="1"/>
  <c r="CB34" i="1"/>
  <c r="CB35" i="1"/>
  <c r="CB36" i="1"/>
  <c r="CB37" i="1"/>
  <c r="CB38" i="1"/>
  <c r="CB39" i="1"/>
  <c r="CB40" i="1"/>
  <c r="CB41" i="1"/>
  <c r="CB42" i="1"/>
  <c r="CB43" i="1"/>
  <c r="CB44" i="1"/>
  <c r="CB45" i="1"/>
  <c r="CB46" i="1"/>
  <c r="CB47" i="1"/>
  <c r="CB48" i="1"/>
  <c r="CB49" i="1"/>
  <c r="CB50" i="1"/>
  <c r="CB51" i="1"/>
  <c r="CB52" i="1"/>
  <c r="CB32" i="1"/>
  <c r="CA33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46" i="1"/>
  <c r="CA47" i="1"/>
  <c r="CA48" i="1"/>
  <c r="CA49" i="1"/>
  <c r="CA50" i="1"/>
  <c r="CA51" i="1"/>
  <c r="CA52" i="1"/>
  <c r="CA32" i="1"/>
  <c r="BW52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W32" i="1"/>
  <c r="BV33" i="1"/>
  <c r="BV34" i="1"/>
  <c r="BV35" i="1"/>
  <c r="BV36" i="1"/>
  <c r="BV37" i="1"/>
  <c r="BV38" i="1"/>
  <c r="BV39" i="1"/>
  <c r="BV40" i="1"/>
  <c r="BV41" i="1"/>
  <c r="BV42" i="1"/>
  <c r="BV43" i="1"/>
  <c r="BV44" i="1"/>
  <c r="BV45" i="1"/>
  <c r="BV46" i="1"/>
  <c r="BV47" i="1"/>
  <c r="BV48" i="1"/>
  <c r="BV49" i="1"/>
  <c r="BV50" i="1"/>
  <c r="BV51" i="1"/>
  <c r="BV52" i="1"/>
  <c r="BV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32" i="1"/>
  <c r="BT33" i="1"/>
  <c r="BT34" i="1"/>
  <c r="BT35" i="1"/>
  <c r="BT36" i="1"/>
  <c r="BT37" i="1"/>
  <c r="BT38" i="1"/>
  <c r="BT39" i="1"/>
  <c r="BT40" i="1"/>
  <c r="BT41" i="1"/>
  <c r="BT42" i="1"/>
  <c r="BT43" i="1"/>
  <c r="BT44" i="1"/>
  <c r="BT45" i="1"/>
  <c r="BT46" i="1"/>
  <c r="BT47" i="1"/>
  <c r="BT48" i="1"/>
  <c r="BT49" i="1"/>
  <c r="BT50" i="1"/>
  <c r="BT51" i="1"/>
  <c r="BT52" i="1"/>
  <c r="BT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32" i="1"/>
  <c r="AZ5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32" i="1"/>
  <c r="J33" i="1"/>
  <c r="J34" i="1"/>
  <c r="J35" i="1"/>
  <c r="J36" i="1"/>
  <c r="J53" i="1" s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32" i="1"/>
  <c r="F22" i="5" l="1"/>
  <c r="N28" i="8"/>
  <c r="N29" i="8" s="1"/>
  <c r="O29" i="8" s="1"/>
  <c r="J54" i="1"/>
  <c r="J55" i="1" s="1"/>
  <c r="K54" i="1"/>
  <c r="K55" i="1" s="1"/>
  <c r="I53" i="1"/>
  <c r="I54" i="1" s="1"/>
  <c r="I55" i="1" s="1"/>
  <c r="L53" i="1"/>
  <c r="L54" i="1" s="1"/>
  <c r="L55" i="1" s="1"/>
  <c r="AD53" i="1"/>
  <c r="AD54" i="1" s="1"/>
  <c r="AD55" i="1" s="1"/>
  <c r="AE44" i="3"/>
  <c r="AE45" i="3" s="1"/>
  <c r="AE46" i="3" s="1"/>
  <c r="AD44" i="3"/>
  <c r="AD45" i="3" s="1"/>
  <c r="AD46" i="3" s="1"/>
  <c r="AF44" i="3"/>
  <c r="AF45" i="3" s="1"/>
  <c r="AF46" i="3" s="1"/>
  <c r="AG44" i="3"/>
  <c r="AG45" i="3" s="1"/>
  <c r="AG46" i="3" s="1"/>
  <c r="X44" i="3"/>
  <c r="X45" i="3" s="1"/>
  <c r="X46" i="3" s="1"/>
  <c r="W44" i="3"/>
  <c r="W45" i="3" s="1"/>
  <c r="W46" i="3" s="1"/>
  <c r="Y44" i="3"/>
  <c r="Y45" i="3" s="1"/>
  <c r="Y46" i="3" s="1"/>
  <c r="Z44" i="3"/>
  <c r="Z45" i="3" s="1"/>
  <c r="Z46" i="3" s="1"/>
  <c r="P44" i="3"/>
  <c r="P45" i="3" s="1"/>
  <c r="P46" i="3" s="1"/>
  <c r="Q44" i="3"/>
  <c r="Q45" i="3" s="1"/>
  <c r="Q46" i="3" s="1"/>
  <c r="R44" i="3"/>
  <c r="R45" i="3" s="1"/>
  <c r="R46" i="3" s="1"/>
  <c r="S44" i="3"/>
  <c r="S45" i="3" s="1"/>
  <c r="S46" i="3" s="1"/>
  <c r="I45" i="3"/>
  <c r="I46" i="3" s="1"/>
  <c r="J45" i="3"/>
  <c r="J46" i="3" s="1"/>
  <c r="K44" i="3"/>
  <c r="K45" i="3" s="1"/>
  <c r="K46" i="3" s="1"/>
  <c r="L44" i="3"/>
  <c r="L45" i="3" s="1"/>
  <c r="L46" i="3" s="1"/>
  <c r="AR57" i="2"/>
  <c r="AR58" i="2" s="1"/>
  <c r="AR59" i="2" s="1"/>
  <c r="AS57" i="2"/>
  <c r="AS58" i="2" s="1"/>
  <c r="AS59" i="2" s="1"/>
  <c r="AT57" i="2"/>
  <c r="AT58" i="2" s="1"/>
  <c r="AT59" i="2" s="1"/>
  <c r="AU57" i="2"/>
  <c r="AU58" i="2" s="1"/>
  <c r="AU59" i="2" s="1"/>
  <c r="AD54" i="2"/>
  <c r="AD55" i="2" s="1"/>
  <c r="AD56" i="2" s="1"/>
  <c r="AE54" i="2"/>
  <c r="AE55" i="2" s="1"/>
  <c r="AE56" i="2" s="1"/>
  <c r="AF54" i="2"/>
  <c r="AF55" i="2" s="1"/>
  <c r="AF56" i="2" s="1"/>
  <c r="D20" i="5" s="1"/>
  <c r="AG54" i="2"/>
  <c r="AG55" i="2" s="1"/>
  <c r="AG56" i="2" s="1"/>
  <c r="D21" i="5" s="1"/>
  <c r="Y54" i="2"/>
  <c r="Y55" i="2" s="1"/>
  <c r="Y56" i="2" s="1"/>
  <c r="X54" i="2"/>
  <c r="X55" i="2" s="1"/>
  <c r="X56" i="2" s="1"/>
  <c r="Z54" i="2"/>
  <c r="Z55" i="2" s="1"/>
  <c r="Z56" i="2" s="1"/>
  <c r="P54" i="2"/>
  <c r="P55" i="2" s="1"/>
  <c r="P56" i="2" s="1"/>
  <c r="Q54" i="2"/>
  <c r="Q55" i="2" s="1"/>
  <c r="Q56" i="2" s="1"/>
  <c r="R54" i="2"/>
  <c r="R55" i="2" s="1"/>
  <c r="R56" i="2" s="1"/>
  <c r="S54" i="2"/>
  <c r="S55" i="2" s="1"/>
  <c r="S56" i="2" s="1"/>
  <c r="K56" i="2"/>
  <c r="J56" i="2"/>
  <c r="I54" i="2"/>
  <c r="I55" i="2" s="1"/>
  <c r="I56" i="2" s="1"/>
  <c r="J54" i="2"/>
  <c r="K54" i="2"/>
  <c r="L54" i="2"/>
  <c r="L56" i="2" s="1"/>
  <c r="B54" i="2"/>
  <c r="B55" i="2" s="1"/>
  <c r="CA53" i="1"/>
  <c r="CA54" i="1" s="1"/>
  <c r="CA55" i="1" s="1"/>
  <c r="CB53" i="1"/>
  <c r="CB54" i="1" s="1"/>
  <c r="CB55" i="1" s="1"/>
  <c r="CC53" i="1"/>
  <c r="CC54" i="1" s="1"/>
  <c r="CC55" i="1" s="1"/>
  <c r="CD53" i="1"/>
  <c r="CD54" i="1" s="1"/>
  <c r="CD55" i="1" s="1"/>
  <c r="BT53" i="1"/>
  <c r="BT54" i="1" s="1"/>
  <c r="BT55" i="1" s="1"/>
  <c r="BU53" i="1"/>
  <c r="BU54" i="1" s="1"/>
  <c r="BU55" i="1" s="1"/>
  <c r="BV53" i="1"/>
  <c r="BV54" i="1" s="1"/>
  <c r="BV55" i="1" s="1"/>
  <c r="BW53" i="1"/>
  <c r="BW54" i="1" s="1"/>
  <c r="BW55" i="1" s="1"/>
  <c r="BN53" i="1"/>
  <c r="BN54" i="1" s="1"/>
  <c r="BN55" i="1" s="1"/>
  <c r="BM53" i="1"/>
  <c r="BM54" i="1" s="1"/>
  <c r="BM55" i="1" s="1"/>
  <c r="BO53" i="1"/>
  <c r="BO54" i="1" s="1"/>
  <c r="BO55" i="1" s="1"/>
  <c r="BP53" i="1"/>
  <c r="BP54" i="1" s="1"/>
  <c r="BP55" i="1" s="1"/>
  <c r="BF53" i="1"/>
  <c r="BF54" i="1" s="1"/>
  <c r="BF55" i="1" s="1"/>
  <c r="BG53" i="1"/>
  <c r="BG54" i="1" s="1"/>
  <c r="BG55" i="1" s="1"/>
  <c r="BH53" i="1"/>
  <c r="BH54" i="1" s="1"/>
  <c r="BH55" i="1" s="1"/>
  <c r="BI53" i="1"/>
  <c r="BI54" i="1" s="1"/>
  <c r="BI55" i="1" s="1"/>
  <c r="AY53" i="1"/>
  <c r="AY54" i="1" s="1"/>
  <c r="AY55" i="1" s="1"/>
  <c r="AZ53" i="1"/>
  <c r="AZ54" i="1" s="1"/>
  <c r="AZ55" i="1" s="1"/>
  <c r="BA53" i="1"/>
  <c r="BA54" i="1" s="1"/>
  <c r="BA55" i="1" s="1"/>
  <c r="BB53" i="1"/>
  <c r="BB54" i="1" s="1"/>
  <c r="BB55" i="1" s="1"/>
  <c r="AR53" i="1"/>
  <c r="AR54" i="1" s="1"/>
  <c r="AR55" i="1" s="1"/>
  <c r="AS53" i="1"/>
  <c r="AS54" i="1" s="1"/>
  <c r="AS55" i="1" s="1"/>
  <c r="AT53" i="1"/>
  <c r="AT54" i="1" s="1"/>
  <c r="AT55" i="1" s="1"/>
  <c r="AU53" i="1"/>
  <c r="AU54" i="1" s="1"/>
  <c r="AU55" i="1" s="1"/>
  <c r="AK53" i="1"/>
  <c r="AK54" i="1" s="1"/>
  <c r="AK55" i="1" s="1"/>
  <c r="AL53" i="1"/>
  <c r="AL54" i="1" s="1"/>
  <c r="AL55" i="1" s="1"/>
  <c r="AM53" i="1"/>
  <c r="AM54" i="1" s="1"/>
  <c r="AM55" i="1" s="1"/>
  <c r="AN53" i="1"/>
  <c r="AN54" i="1" s="1"/>
  <c r="AN55" i="1" s="1"/>
  <c r="AE53" i="1"/>
  <c r="AE54" i="1" s="1"/>
  <c r="AE55" i="1" s="1"/>
  <c r="AF53" i="1"/>
  <c r="AF54" i="1" s="1"/>
  <c r="AF55" i="1" s="1"/>
  <c r="C20" i="5" s="1"/>
  <c r="AG53" i="1"/>
  <c r="AG54" i="1" s="1"/>
  <c r="AG55" i="1" s="1"/>
  <c r="C21" i="5" s="1"/>
  <c r="X53" i="1"/>
  <c r="X54" i="1" s="1"/>
  <c r="X55" i="1" s="1"/>
  <c r="W53" i="1"/>
  <c r="W54" i="1" s="1"/>
  <c r="W55" i="1" s="1"/>
  <c r="Y53" i="1"/>
  <c r="Y54" i="1" s="1"/>
  <c r="Y55" i="1" s="1"/>
  <c r="Z53" i="1"/>
  <c r="Z54" i="1" s="1"/>
  <c r="Z55" i="1" s="1"/>
  <c r="P53" i="1"/>
  <c r="P54" i="1" s="1"/>
  <c r="P55" i="1" s="1"/>
  <c r="Q53" i="1"/>
  <c r="Q54" i="1" s="1"/>
  <c r="Q55" i="1" s="1"/>
  <c r="R53" i="1"/>
  <c r="R54" i="1" s="1"/>
  <c r="R55" i="1" s="1"/>
  <c r="S53" i="1"/>
  <c r="S54" i="1" s="1"/>
  <c r="S55" i="1" s="1"/>
  <c r="K53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32" i="1"/>
  <c r="AI4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3" i="3"/>
  <c r="AH4" i="3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3" i="3"/>
  <c r="AB4" i="3"/>
  <c r="AB5" i="3"/>
  <c r="AB6" i="3"/>
  <c r="AB7" i="3"/>
  <c r="AB8" i="3"/>
  <c r="AB9" i="3"/>
  <c r="AB10" i="3"/>
  <c r="AB3" i="3"/>
  <c r="AA4" i="3"/>
  <c r="AA5" i="3"/>
  <c r="AA6" i="3"/>
  <c r="AA7" i="3"/>
  <c r="AA8" i="3"/>
  <c r="AA9" i="3"/>
  <c r="AA10" i="3"/>
  <c r="AA3" i="3"/>
  <c r="U4" i="3"/>
  <c r="U5" i="3"/>
  <c r="U6" i="3"/>
  <c r="U7" i="3"/>
  <c r="U8" i="3"/>
  <c r="U9" i="3"/>
  <c r="U10" i="3"/>
  <c r="U11" i="3"/>
  <c r="U12" i="3"/>
  <c r="U13" i="3"/>
  <c r="U14" i="3"/>
  <c r="U3" i="3"/>
  <c r="T4" i="3"/>
  <c r="T5" i="3"/>
  <c r="T6" i="3"/>
  <c r="T7" i="3"/>
  <c r="T8" i="3"/>
  <c r="T9" i="3"/>
  <c r="T10" i="3"/>
  <c r="T11" i="3"/>
  <c r="T12" i="3"/>
  <c r="T13" i="3"/>
  <c r="T14" i="3"/>
  <c r="T3" i="3"/>
  <c r="N4" i="3"/>
  <c r="N5" i="3"/>
  <c r="N6" i="3"/>
  <c r="N7" i="3"/>
  <c r="N8" i="3"/>
  <c r="N9" i="3"/>
  <c r="N10" i="3"/>
  <c r="N11" i="3"/>
  <c r="N12" i="3"/>
  <c r="N3" i="3"/>
  <c r="M12" i="3"/>
  <c r="M4" i="3"/>
  <c r="M5" i="3"/>
  <c r="M6" i="3"/>
  <c r="M7" i="3"/>
  <c r="M8" i="3"/>
  <c r="M9" i="3"/>
  <c r="M10" i="3"/>
  <c r="M11" i="3"/>
  <c r="M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3" i="3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" i="2"/>
  <c r="AV4" i="2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" i="2"/>
  <c r="AI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3" i="2"/>
  <c r="AH4" i="2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3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3" i="2"/>
  <c r="CF4" i="1"/>
  <c r="CF5" i="1"/>
  <c r="CF6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20" i="1"/>
  <c r="CF21" i="1"/>
  <c r="CF22" i="1"/>
  <c r="CF23" i="1"/>
  <c r="CF3" i="1"/>
  <c r="BY7" i="1"/>
  <c r="BY10" i="1"/>
  <c r="BY11" i="1"/>
  <c r="BY15" i="1"/>
  <c r="BY18" i="1"/>
  <c r="BY19" i="1"/>
  <c r="BX4" i="1"/>
  <c r="BY4" i="1" s="1"/>
  <c r="BX5" i="1"/>
  <c r="BY5" i="1" s="1"/>
  <c r="BX6" i="1"/>
  <c r="BY6" i="1" s="1"/>
  <c r="BX7" i="1"/>
  <c r="BX8" i="1"/>
  <c r="BY8" i="1" s="1"/>
  <c r="BX9" i="1"/>
  <c r="BY9" i="1" s="1"/>
  <c r="BX10" i="1"/>
  <c r="BX11" i="1"/>
  <c r="BX12" i="1"/>
  <c r="BY12" i="1" s="1"/>
  <c r="BX13" i="1"/>
  <c r="BY13" i="1" s="1"/>
  <c r="BX14" i="1"/>
  <c r="BY14" i="1" s="1"/>
  <c r="BX15" i="1"/>
  <c r="BX16" i="1"/>
  <c r="BY16" i="1" s="1"/>
  <c r="BX17" i="1"/>
  <c r="BY17" i="1" s="1"/>
  <c r="BX18" i="1"/>
  <c r="BX19" i="1"/>
  <c r="BX20" i="1"/>
  <c r="BY20" i="1" s="1"/>
  <c r="BX21" i="1"/>
  <c r="BY21" i="1" s="1"/>
  <c r="BX3" i="1"/>
  <c r="BY3" i="1" s="1"/>
  <c r="BQ4" i="1"/>
  <c r="BR4" i="1" s="1"/>
  <c r="BQ5" i="1"/>
  <c r="BR5" i="1" s="1"/>
  <c r="BQ6" i="1"/>
  <c r="BR6" i="1" s="1"/>
  <c r="BQ7" i="1"/>
  <c r="BR7" i="1" s="1"/>
  <c r="BQ8" i="1"/>
  <c r="BR8" i="1" s="1"/>
  <c r="BQ9" i="1"/>
  <c r="BR9" i="1" s="1"/>
  <c r="BQ10" i="1"/>
  <c r="BR10" i="1" s="1"/>
  <c r="BQ11" i="1"/>
  <c r="BR11" i="1" s="1"/>
  <c r="BQ12" i="1"/>
  <c r="BR12" i="1" s="1"/>
  <c r="BQ13" i="1"/>
  <c r="BR13" i="1" s="1"/>
  <c r="BQ14" i="1"/>
  <c r="BR14" i="1" s="1"/>
  <c r="BQ15" i="1"/>
  <c r="BR15" i="1" s="1"/>
  <c r="BQ16" i="1"/>
  <c r="BR16" i="1" s="1"/>
  <c r="BQ17" i="1"/>
  <c r="BR17" i="1" s="1"/>
  <c r="BQ18" i="1"/>
  <c r="BR18" i="1" s="1"/>
  <c r="BQ19" i="1"/>
  <c r="BR19" i="1" s="1"/>
  <c r="BQ20" i="1"/>
  <c r="BR20" i="1" s="1"/>
  <c r="BQ21" i="1"/>
  <c r="BR21" i="1" s="1"/>
  <c r="BQ22" i="1"/>
  <c r="BR22" i="1" s="1"/>
  <c r="BQ3" i="1"/>
  <c r="BR3" i="1" s="1"/>
  <c r="BK9" i="1"/>
  <c r="BK13" i="1"/>
  <c r="BK25" i="1"/>
  <c r="BJ4" i="1"/>
  <c r="BK4" i="1" s="1"/>
  <c r="BJ5" i="1"/>
  <c r="BK5" i="1" s="1"/>
  <c r="BJ6" i="1"/>
  <c r="BK6" i="1" s="1"/>
  <c r="BJ7" i="1"/>
  <c r="BK7" i="1" s="1"/>
  <c r="BJ8" i="1"/>
  <c r="BK8" i="1" s="1"/>
  <c r="BJ9" i="1"/>
  <c r="BJ10" i="1"/>
  <c r="BK10" i="1" s="1"/>
  <c r="BJ11" i="1"/>
  <c r="BK11" i="1" s="1"/>
  <c r="BJ12" i="1"/>
  <c r="BK12" i="1" s="1"/>
  <c r="BJ13" i="1"/>
  <c r="BJ14" i="1"/>
  <c r="BK14" i="1" s="1"/>
  <c r="BJ15" i="1"/>
  <c r="BK15" i="1" s="1"/>
  <c r="BJ16" i="1"/>
  <c r="BK16" i="1" s="1"/>
  <c r="BJ17" i="1"/>
  <c r="BK17" i="1" s="1"/>
  <c r="BJ18" i="1"/>
  <c r="BK18" i="1" s="1"/>
  <c r="BJ19" i="1"/>
  <c r="BK19" i="1" s="1"/>
  <c r="BJ20" i="1"/>
  <c r="BK20" i="1" s="1"/>
  <c r="BJ21" i="1"/>
  <c r="BK21" i="1" s="1"/>
  <c r="BJ22" i="1"/>
  <c r="BK22" i="1" s="1"/>
  <c r="BJ23" i="1"/>
  <c r="BK23" i="1" s="1"/>
  <c r="BJ24" i="1"/>
  <c r="BK24" i="1" s="1"/>
  <c r="BJ25" i="1"/>
  <c r="BJ26" i="1"/>
  <c r="BK26" i="1" s="1"/>
  <c r="BJ27" i="1"/>
  <c r="BK27" i="1" s="1"/>
  <c r="BJ3" i="1"/>
  <c r="BK3" i="1" s="1"/>
  <c r="BC4" i="1"/>
  <c r="BD4" i="1" s="1"/>
  <c r="BC5" i="1"/>
  <c r="BD5" i="1" s="1"/>
  <c r="BC6" i="1"/>
  <c r="BD6" i="1" s="1"/>
  <c r="BC7" i="1"/>
  <c r="BD7" i="1" s="1"/>
  <c r="BC8" i="1"/>
  <c r="BD8" i="1" s="1"/>
  <c r="BC9" i="1"/>
  <c r="BD9" i="1" s="1"/>
  <c r="BC10" i="1"/>
  <c r="BD10" i="1" s="1"/>
  <c r="BC11" i="1"/>
  <c r="BD11" i="1" s="1"/>
  <c r="BC12" i="1"/>
  <c r="BD12" i="1" s="1"/>
  <c r="BC13" i="1"/>
  <c r="BD13" i="1" s="1"/>
  <c r="BC14" i="1"/>
  <c r="BD14" i="1" s="1"/>
  <c r="BC15" i="1"/>
  <c r="BD15" i="1" s="1"/>
  <c r="BC16" i="1"/>
  <c r="BD16" i="1" s="1"/>
  <c r="BC17" i="1"/>
  <c r="BD17" i="1" s="1"/>
  <c r="BC18" i="1"/>
  <c r="BD18" i="1" s="1"/>
  <c r="BC19" i="1"/>
  <c r="BD19" i="1" s="1"/>
  <c r="BC20" i="1"/>
  <c r="BD20" i="1" s="1"/>
  <c r="BC21" i="1"/>
  <c r="BD21" i="1" s="1"/>
  <c r="BC22" i="1"/>
  <c r="BD22" i="1" s="1"/>
  <c r="BC23" i="1"/>
  <c r="BD23" i="1" s="1"/>
  <c r="BC24" i="1"/>
  <c r="BD24" i="1" s="1"/>
  <c r="BC25" i="1"/>
  <c r="BD25" i="1" s="1"/>
  <c r="BC26" i="1"/>
  <c r="BD26" i="1" s="1"/>
  <c r="BC27" i="1"/>
  <c r="BD27" i="1" s="1"/>
  <c r="BC28" i="1"/>
  <c r="BD28" i="1" s="1"/>
  <c r="BC29" i="1"/>
  <c r="BD29" i="1" s="1"/>
  <c r="BC30" i="1"/>
  <c r="BD30" i="1" s="1"/>
  <c r="BC3" i="1"/>
  <c r="BD3" i="1" s="1"/>
  <c r="AV4" i="1"/>
  <c r="AW4" i="1" s="1"/>
  <c r="AV5" i="1"/>
  <c r="AW5" i="1" s="1"/>
  <c r="AV6" i="1"/>
  <c r="AW6" i="1" s="1"/>
  <c r="AV7" i="1"/>
  <c r="AW7" i="1" s="1"/>
  <c r="AV8" i="1"/>
  <c r="AW8" i="1" s="1"/>
  <c r="AV9" i="1"/>
  <c r="AW9" i="1" s="1"/>
  <c r="AV10" i="1"/>
  <c r="AW10" i="1" s="1"/>
  <c r="AV11" i="1"/>
  <c r="AW11" i="1" s="1"/>
  <c r="AV12" i="1"/>
  <c r="AW12" i="1" s="1"/>
  <c r="AV13" i="1"/>
  <c r="AW13" i="1" s="1"/>
  <c r="AV14" i="1"/>
  <c r="AW14" i="1" s="1"/>
  <c r="AV15" i="1"/>
  <c r="AW15" i="1" s="1"/>
  <c r="AV16" i="1"/>
  <c r="AW16" i="1" s="1"/>
  <c r="AV17" i="1"/>
  <c r="AW17" i="1" s="1"/>
  <c r="AV18" i="1"/>
  <c r="AW18" i="1" s="1"/>
  <c r="AV19" i="1"/>
  <c r="AW19" i="1" s="1"/>
  <c r="AV20" i="1"/>
  <c r="AW20" i="1" s="1"/>
  <c r="AV21" i="1"/>
  <c r="AW21" i="1" s="1"/>
  <c r="AV22" i="1"/>
  <c r="AW22" i="1" s="1"/>
  <c r="AV23" i="1"/>
  <c r="AW23" i="1" s="1"/>
  <c r="AV24" i="1"/>
  <c r="AW24" i="1" s="1"/>
  <c r="AV3" i="1"/>
  <c r="AW3" i="1" s="1"/>
  <c r="AO4" i="1"/>
  <c r="AP4" i="1" s="1"/>
  <c r="AO5" i="1"/>
  <c r="AP5" i="1" s="1"/>
  <c r="AO6" i="1"/>
  <c r="AP6" i="1" s="1"/>
  <c r="AO7" i="1"/>
  <c r="AP7" i="1" s="1"/>
  <c r="AO8" i="1"/>
  <c r="AP8" i="1" s="1"/>
  <c r="AO9" i="1"/>
  <c r="AP9" i="1" s="1"/>
  <c r="AO10" i="1"/>
  <c r="AP10" i="1" s="1"/>
  <c r="AO11" i="1"/>
  <c r="AP11" i="1" s="1"/>
  <c r="AO12" i="1"/>
  <c r="AP12" i="1" s="1"/>
  <c r="AO13" i="1"/>
  <c r="AP13" i="1" s="1"/>
  <c r="AO14" i="1"/>
  <c r="AP14" i="1" s="1"/>
  <c r="AO15" i="1"/>
  <c r="AP15" i="1" s="1"/>
  <c r="AO16" i="1"/>
  <c r="AP16" i="1" s="1"/>
  <c r="AO17" i="1"/>
  <c r="AP17" i="1" s="1"/>
  <c r="AO18" i="1"/>
  <c r="AP18" i="1" s="1"/>
  <c r="AO19" i="1"/>
  <c r="AP19" i="1" s="1"/>
  <c r="AO20" i="1"/>
  <c r="AP20" i="1" s="1"/>
  <c r="AO21" i="1"/>
  <c r="AP21" i="1" s="1"/>
  <c r="AO22" i="1"/>
  <c r="AP22" i="1" s="1"/>
  <c r="AO23" i="1"/>
  <c r="AP23" i="1" s="1"/>
  <c r="AO24" i="1"/>
  <c r="AP24" i="1" s="1"/>
  <c r="AO3" i="1"/>
  <c r="AP3" i="1" s="1"/>
  <c r="AH4" i="1"/>
  <c r="AI4" i="1" s="1"/>
  <c r="AH5" i="1"/>
  <c r="AI5" i="1" s="1"/>
  <c r="AH6" i="1"/>
  <c r="AI6" i="1" s="1"/>
  <c r="AH7" i="1"/>
  <c r="AI7" i="1" s="1"/>
  <c r="AH8" i="1"/>
  <c r="AI8" i="1" s="1"/>
  <c r="AH9" i="1"/>
  <c r="AI9" i="1" s="1"/>
  <c r="AH10" i="1"/>
  <c r="AI10" i="1" s="1"/>
  <c r="AH11" i="1"/>
  <c r="AI11" i="1" s="1"/>
  <c r="AH12" i="1"/>
  <c r="AI12" i="1" s="1"/>
  <c r="AH13" i="1"/>
  <c r="AI13" i="1" s="1"/>
  <c r="AH14" i="1"/>
  <c r="AI14" i="1" s="1"/>
  <c r="AH15" i="1"/>
  <c r="AI15" i="1" s="1"/>
  <c r="AH16" i="1"/>
  <c r="AI16" i="1" s="1"/>
  <c r="AH17" i="1"/>
  <c r="AI17" i="1" s="1"/>
  <c r="AH18" i="1"/>
  <c r="AI18" i="1" s="1"/>
  <c r="AH19" i="1"/>
  <c r="AI19" i="1" s="1"/>
  <c r="AH20" i="1"/>
  <c r="AI20" i="1" s="1"/>
  <c r="AH3" i="1"/>
  <c r="AI3" i="1" s="1"/>
  <c r="AB10" i="1"/>
  <c r="AB11" i="1"/>
  <c r="AA4" i="1"/>
  <c r="AB4" i="1" s="1"/>
  <c r="AA5" i="1"/>
  <c r="AB5" i="1" s="1"/>
  <c r="AA6" i="1"/>
  <c r="AB6" i="1" s="1"/>
  <c r="AA7" i="1"/>
  <c r="AB7" i="1" s="1"/>
  <c r="AA8" i="1"/>
  <c r="AB8" i="1" s="1"/>
  <c r="AA9" i="1"/>
  <c r="AB9" i="1" s="1"/>
  <c r="AA10" i="1"/>
  <c r="AA11" i="1"/>
  <c r="AA12" i="1"/>
  <c r="AB12" i="1" s="1"/>
  <c r="AA13" i="1"/>
  <c r="AB13" i="1" s="1"/>
  <c r="AA14" i="1"/>
  <c r="AB14" i="1" s="1"/>
  <c r="AA15" i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B24" i="1" s="1"/>
  <c r="AA3" i="1"/>
  <c r="AB3" i="1" s="1"/>
  <c r="T4" i="1"/>
  <c r="U4" i="1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3" i="1"/>
  <c r="U3" i="1" s="1"/>
  <c r="N11" i="1"/>
  <c r="N18" i="1"/>
  <c r="M4" i="1"/>
  <c r="N4" i="1" s="1"/>
  <c r="M5" i="1"/>
  <c r="N5" i="1" s="1"/>
  <c r="M6" i="1"/>
  <c r="N6" i="1" s="1"/>
  <c r="M7" i="1"/>
  <c r="N7" i="1" s="1"/>
  <c r="M8" i="1"/>
  <c r="N8" i="1" s="1"/>
  <c r="M9" i="1"/>
  <c r="N9" i="1" s="1"/>
  <c r="M10" i="1"/>
  <c r="N10" i="1" s="1"/>
  <c r="M11" i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3" i="1"/>
  <c r="N3" i="1" s="1"/>
  <c r="G21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2" i="1"/>
  <c r="G23" i="1"/>
  <c r="G24" i="1"/>
  <c r="G25" i="1"/>
  <c r="G26" i="1"/>
  <c r="G27" i="1"/>
  <c r="G28" i="1"/>
  <c r="G3" i="1"/>
  <c r="AF56" i="1" l="1"/>
  <c r="AG57" i="2"/>
  <c r="AF57" i="2"/>
  <c r="AG56" i="1"/>
  <c r="D54" i="1"/>
  <c r="D55" i="1" s="1"/>
  <c r="E54" i="1"/>
  <c r="E55" i="1" s="1"/>
  <c r="B54" i="1"/>
  <c r="B53" i="1"/>
  <c r="C54" i="1"/>
  <c r="B44" i="3" l="1"/>
  <c r="B46" i="3" s="1"/>
  <c r="C44" i="3"/>
  <c r="C46" i="3"/>
  <c r="D44" i="3"/>
  <c r="D46" i="3"/>
  <c r="E44" i="3"/>
  <c r="E45" i="3" s="1"/>
  <c r="E46" i="3" s="1"/>
</calcChain>
</file>

<file path=xl/sharedStrings.xml><?xml version="1.0" encoding="utf-8"?>
<sst xmlns="http://schemas.openxmlformats.org/spreadsheetml/2006/main" count="3742" uniqueCount="169">
  <si>
    <t>60. ročník (2018/2019)</t>
  </si>
  <si>
    <t>muž</t>
  </si>
  <si>
    <t>žena</t>
  </si>
  <si>
    <t>pohlaví</t>
  </si>
  <si>
    <t>Ú1</t>
  </si>
  <si>
    <t>Ú2</t>
  </si>
  <si>
    <t>Ú3</t>
  </si>
  <si>
    <t>Ú4</t>
  </si>
  <si>
    <t>Celkem</t>
  </si>
  <si>
    <t>%</t>
  </si>
  <si>
    <t>59. ročník (2017/2018)</t>
  </si>
  <si>
    <t>58. ročník (2016/2017)</t>
  </si>
  <si>
    <t>57. ročník (2015/2016)</t>
  </si>
  <si>
    <t>56. ročník (2014/2015)</t>
  </si>
  <si>
    <t>55. ročník (2013/2014)</t>
  </si>
  <si>
    <t>54. ročník (2012/2013)</t>
  </si>
  <si>
    <t>53. ročník (2011/2012)</t>
  </si>
  <si>
    <t>52. ročník (2010/2011)</t>
  </si>
  <si>
    <t>51. ročník (2009/2010)</t>
  </si>
  <si>
    <t>50. ročník (2008/2009)</t>
  </si>
  <si>
    <t>49. ročník (2007/2008)</t>
  </si>
  <si>
    <t>Ú5</t>
  </si>
  <si>
    <t>celkem</t>
  </si>
  <si>
    <t>Počet bodů</t>
  </si>
  <si>
    <t xml:space="preserve">četnost </t>
  </si>
  <si>
    <t xml:space="preserve">průměr </t>
  </si>
  <si>
    <t>obtížnost</t>
  </si>
  <si>
    <t>četnost</t>
  </si>
  <si>
    <t>CHYBÍ</t>
  </si>
  <si>
    <t>ročník</t>
  </si>
  <si>
    <t>60.</t>
  </si>
  <si>
    <t>58.</t>
  </si>
  <si>
    <t>57.</t>
  </si>
  <si>
    <t>56.</t>
  </si>
  <si>
    <t>55.</t>
  </si>
  <si>
    <t>54.</t>
  </si>
  <si>
    <t>TÚ1</t>
  </si>
  <si>
    <t>TÚ2</t>
  </si>
  <si>
    <t>TÚ3</t>
  </si>
  <si>
    <t>TÚ4</t>
  </si>
  <si>
    <t xml:space="preserve">59. </t>
  </si>
  <si>
    <t>53.</t>
  </si>
  <si>
    <t>52.</t>
  </si>
  <si>
    <t xml:space="preserve">51. </t>
  </si>
  <si>
    <t>50.</t>
  </si>
  <si>
    <t>úloha</t>
  </si>
  <si>
    <t>KAPITOLA</t>
  </si>
  <si>
    <t>PODKAPITOLA</t>
  </si>
  <si>
    <t>ÚLOHA</t>
  </si>
  <si>
    <t>FO60E3-4</t>
  </si>
  <si>
    <t>NÁZEV</t>
  </si>
  <si>
    <t>Závody chodců</t>
  </si>
  <si>
    <t>Hustota látky</t>
  </si>
  <si>
    <t>FO60E3-1</t>
  </si>
  <si>
    <t>Na meteorologické stanici</t>
  </si>
  <si>
    <t>Ohmův zákon. Elektrický odpor</t>
  </si>
  <si>
    <t>FO60E3-2</t>
  </si>
  <si>
    <t>Černá skříňka</t>
  </si>
  <si>
    <t>FO60E3-3</t>
  </si>
  <si>
    <t>fotbalové utkání</t>
  </si>
  <si>
    <t>FO59E3-1</t>
  </si>
  <si>
    <t>Na půlnoční</t>
  </si>
  <si>
    <t>FO59E3-2</t>
  </si>
  <si>
    <t>Tvorba páry</t>
  </si>
  <si>
    <t>Archimédův zákon</t>
  </si>
  <si>
    <t>FO59E3-3</t>
  </si>
  <si>
    <t>Z jedné kry na druhou</t>
  </si>
  <si>
    <t>FO59E3-4</t>
  </si>
  <si>
    <t>Obvod s rezistory</t>
  </si>
  <si>
    <t>FO58E3-1</t>
  </si>
  <si>
    <t xml:space="preserve">Na pohyblivých schodech </t>
  </si>
  <si>
    <t>FO58E3-2</t>
  </si>
  <si>
    <t>Elektrický obvod v laboratoři</t>
  </si>
  <si>
    <t>FO58E3-3</t>
  </si>
  <si>
    <t>Plovoucí pyramida</t>
  </si>
  <si>
    <t>FO58E3-4</t>
  </si>
  <si>
    <t>Na stavbě</t>
  </si>
  <si>
    <t>FO57E3-1</t>
  </si>
  <si>
    <t>Přemísťování bedny</t>
  </si>
  <si>
    <t>Zmínka v podkapitole</t>
  </si>
  <si>
    <t>Vlastnosti těles. Měření fyzikálních veličin</t>
  </si>
  <si>
    <t>Objem tělesa</t>
  </si>
  <si>
    <t>těžiště tělesa, polohová energie tělesa, hmotnost tělesa</t>
  </si>
  <si>
    <t>FO57E3-2</t>
  </si>
  <si>
    <t>Dva sudy</t>
  </si>
  <si>
    <t>FO57E3-3</t>
  </si>
  <si>
    <t>Ochlazení džusu ledem</t>
  </si>
  <si>
    <t>elektrický příkon</t>
  </si>
  <si>
    <t>FO57E3-4</t>
  </si>
  <si>
    <t>Varná konvice</t>
  </si>
  <si>
    <t>FO56E3-1</t>
  </si>
  <si>
    <t>Inlajnisté</t>
  </si>
  <si>
    <t>FO56E3-2</t>
  </si>
  <si>
    <t>Tlak u dna nádoby</t>
  </si>
  <si>
    <t>FO56E3-3</t>
  </si>
  <si>
    <t>Drátěný čtverec</t>
  </si>
  <si>
    <t>FO56E3-4</t>
  </si>
  <si>
    <t>Ohřívání vody na kamnech</t>
  </si>
  <si>
    <t>FO51E3-1</t>
  </si>
  <si>
    <t>Spěšný vlak na trati, kompikované opravami</t>
  </si>
  <si>
    <t>FO51E3-2</t>
  </si>
  <si>
    <t xml:space="preserve">Pohyb automobilu </t>
  </si>
  <si>
    <t>FO51E3-3</t>
  </si>
  <si>
    <t>objem</t>
  </si>
  <si>
    <t>Bazén pro rehabilitaci</t>
  </si>
  <si>
    <t>Pokusy v laboratoři</t>
  </si>
  <si>
    <t>FO51-3-4</t>
  </si>
  <si>
    <t>FO50E1</t>
  </si>
  <si>
    <t xml:space="preserve">Vozidla v pohybu </t>
  </si>
  <si>
    <t>FO50E2</t>
  </si>
  <si>
    <t>Chlazení čaje</t>
  </si>
  <si>
    <t>FO50E3</t>
  </si>
  <si>
    <t>Měděný drát</t>
  </si>
  <si>
    <t>FO50E4</t>
  </si>
  <si>
    <t>Motocyklista jede nahoru a dolů</t>
  </si>
  <si>
    <t>FO49E1</t>
  </si>
  <si>
    <t xml:space="preserve">Předjíždění nákladních vozidel </t>
  </si>
  <si>
    <t>Účinnost</t>
  </si>
  <si>
    <t>Výkon</t>
  </si>
  <si>
    <t>FO49E2</t>
  </si>
  <si>
    <t>počet uchazečů</t>
  </si>
  <si>
    <t>x ̅</t>
  </si>
  <si>
    <t>suma(xi-x ̅)</t>
  </si>
  <si>
    <t>suma(xi-x ̅)2</t>
  </si>
  <si>
    <t>suma(hi-</t>
  </si>
  <si>
    <t>(xi-x)*(yi-y)</t>
  </si>
  <si>
    <t>odmocnina</t>
  </si>
  <si>
    <t>suma(hi-h)^2</t>
  </si>
  <si>
    <t>Pearson</t>
  </si>
  <si>
    <t>55. ročník (2012/2013)</t>
  </si>
  <si>
    <t>suma</t>
  </si>
  <si>
    <t>var</t>
  </si>
  <si>
    <t>Cronbach</t>
  </si>
  <si>
    <t>x</t>
  </si>
  <si>
    <t>h</t>
  </si>
  <si>
    <t>průměr</t>
  </si>
  <si>
    <t>Cornbach</t>
  </si>
  <si>
    <t xml:space="preserve">celkem obtížnost </t>
  </si>
  <si>
    <t>Olomoucký kraj_obtížnost</t>
  </si>
  <si>
    <t>Praha kraj_obtížnost</t>
  </si>
  <si>
    <t>Karlovarský kraj_obtížnost</t>
  </si>
  <si>
    <t>Celkem Pearson</t>
  </si>
  <si>
    <t>Nenormované odpovědi</t>
  </si>
  <si>
    <t>Kritéria:</t>
  </si>
  <si>
    <t>Pearson &gt; 0,4</t>
  </si>
  <si>
    <t>Nenormované odpovědi &lt; 40 %</t>
  </si>
  <si>
    <t>Vyhovuje?</t>
  </si>
  <si>
    <t>ano</t>
  </si>
  <si>
    <t>ne</t>
  </si>
  <si>
    <t>Obtížnost 0,3-0,9 (zdroj Ding)</t>
  </si>
  <si>
    <t>Ohmův zákon</t>
  </si>
  <si>
    <t>horší výsledky v Ústeckém kraji</t>
  </si>
  <si>
    <t>(spojování rezistorů)</t>
  </si>
  <si>
    <t>Nerovnoměrný pohyb</t>
  </si>
  <si>
    <t>Mechanika</t>
  </si>
  <si>
    <t>Mechanika kapalin</t>
  </si>
  <si>
    <t>Tlak v kapalinách</t>
  </si>
  <si>
    <t>Mechanická energie</t>
  </si>
  <si>
    <t>Mechanická práce a výkon</t>
  </si>
  <si>
    <t xml:space="preserve">Mechanická práce a výkon </t>
  </si>
  <si>
    <t>Vnitřní energie, práce, teplo</t>
  </si>
  <si>
    <t>kalorimetrická rovnice</t>
  </si>
  <si>
    <t>Tepelná výměna</t>
  </si>
  <si>
    <t>Elektrický proud v kovech</t>
  </si>
  <si>
    <t>Odpor kovového vodiče</t>
  </si>
  <si>
    <t>Spojování rezistorů</t>
  </si>
  <si>
    <t>Práce, výkon, energie</t>
  </si>
  <si>
    <t>reliabilita</t>
  </si>
  <si>
    <t xml:space="preserve">kinematika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</si>
</sst>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22222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1"/>
      </top>
      <bottom style="thin">
        <color theme="0" tint="-0.149906918546098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1"/>
      </top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64"/>
      </right>
      <top/>
      <bottom style="thin">
        <color theme="0" tint="-0.14993743705557422"/>
      </bottom>
      <diagonal/>
    </border>
    <border>
      <left style="thin">
        <color indexed="64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8764000366222"/>
      </right>
      <top style="thin">
        <color theme="1"/>
      </top>
      <bottom style="thin">
        <color theme="0" tint="-0.14990691854609822"/>
      </bottom>
      <diagonal/>
    </border>
    <border>
      <left style="thin">
        <color theme="0" tint="-0.1498764000366222"/>
      </left>
      <right style="thin">
        <color indexed="64"/>
      </right>
      <top style="thin">
        <color theme="1"/>
      </top>
      <bottom style="thin">
        <color theme="0" tint="-0.14990691854609822"/>
      </bottom>
      <diagonal/>
    </border>
    <border>
      <left style="thin">
        <color indexed="64"/>
      </left>
      <right style="thin">
        <color theme="0" tint="-0.14987640003662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8764000366222"/>
      </left>
      <right style="thin">
        <color indexed="64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64"/>
      </left>
      <right style="thin">
        <color theme="0" tint="-0.14996795556505021"/>
      </right>
      <top style="thin">
        <color theme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3743705557422"/>
      </right>
      <top style="thin">
        <color theme="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64"/>
      </right>
      <top style="thin">
        <color theme="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1" tint="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1" tint="4.9989318521683403E-2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theme="1" tint="4.9989318521683403E-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1"/>
      </bottom>
      <diagonal/>
    </border>
    <border>
      <left style="thin">
        <color theme="0" tint="-0.14993743705557422"/>
      </left>
      <right/>
      <top style="thin">
        <color theme="1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1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indexed="64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theme="0" tint="-0.149906918546098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9" fontId="2" fillId="2" borderId="5" xfId="1" applyFont="1" applyFill="1" applyBorder="1" applyAlignment="1">
      <alignment horizontal="center"/>
    </xf>
    <xf numFmtId="9" fontId="2" fillId="2" borderId="10" xfId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17" xfId="0" applyFont="1" applyBorder="1" applyAlignment="1">
      <alignment horizont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9" fontId="2" fillId="2" borderId="16" xfId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/>
    </xf>
    <xf numFmtId="9" fontId="2" fillId="2" borderId="19" xfId="1" applyFont="1" applyFill="1" applyBorder="1" applyAlignment="1">
      <alignment horizontal="center"/>
    </xf>
    <xf numFmtId="9" fontId="2" fillId="2" borderId="20" xfId="1" applyFont="1" applyFill="1" applyBorder="1"/>
    <xf numFmtId="9" fontId="2" fillId="2" borderId="10" xfId="1" applyFont="1" applyFill="1" applyBorder="1"/>
    <xf numFmtId="9" fontId="2" fillId="2" borderId="2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NumberFormat="1" applyFont="1" applyFill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5" fillId="0" borderId="2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9" fontId="2" fillId="0" borderId="22" xfId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0" xfId="0" applyBorder="1"/>
    <xf numFmtId="0" fontId="0" fillId="0" borderId="22" xfId="0" applyBorder="1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/>
    </xf>
    <xf numFmtId="9" fontId="2" fillId="2" borderId="25" xfId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9" fontId="2" fillId="2" borderId="27" xfId="1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9" fontId="2" fillId="2" borderId="31" xfId="1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9" fontId="2" fillId="2" borderId="33" xfId="1" applyFont="1" applyFill="1" applyBorder="1" applyAlignment="1">
      <alignment horizontal="center"/>
    </xf>
    <xf numFmtId="0" fontId="5" fillId="0" borderId="28" xfId="0" applyFont="1" applyBorder="1" applyAlignment="1">
      <alignment horizontal="left"/>
    </xf>
    <xf numFmtId="0" fontId="2" fillId="0" borderId="34" xfId="0" applyFont="1" applyBorder="1" applyAlignment="1">
      <alignment horizontal="center"/>
    </xf>
    <xf numFmtId="9" fontId="2" fillId="0" borderId="35" xfId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9" fontId="2" fillId="0" borderId="37" xfId="1" applyFont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9" fontId="2" fillId="2" borderId="40" xfId="1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9" fontId="2" fillId="2" borderId="42" xfId="1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9" fontId="2" fillId="2" borderId="44" xfId="1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9" fontId="2" fillId="2" borderId="46" xfId="1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9" fontId="2" fillId="2" borderId="37" xfId="1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6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164" fontId="3" fillId="6" borderId="48" xfId="0" applyNumberFormat="1" applyFont="1" applyFill="1" applyBorder="1" applyAlignment="1">
      <alignment horizontal="center"/>
    </xf>
    <xf numFmtId="164" fontId="2" fillId="2" borderId="48" xfId="0" applyNumberFormat="1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164" fontId="2" fillId="2" borderId="50" xfId="0" applyNumberFormat="1" applyFont="1" applyFill="1" applyBorder="1" applyAlignment="1">
      <alignment horizontal="center"/>
    </xf>
    <xf numFmtId="164" fontId="2" fillId="2" borderId="48" xfId="0" applyNumberFormat="1" applyFont="1" applyFill="1" applyBorder="1" applyAlignment="1">
      <alignment vertical="center"/>
    </xf>
    <xf numFmtId="164" fontId="3" fillId="6" borderId="3" xfId="0" applyNumberFormat="1" applyFont="1" applyFill="1" applyBorder="1" applyAlignment="1">
      <alignment horizontal="center"/>
    </xf>
    <xf numFmtId="164" fontId="2" fillId="7" borderId="31" xfId="0" applyNumberFormat="1" applyFont="1" applyFill="1" applyBorder="1" applyAlignment="1">
      <alignment horizontal="center"/>
    </xf>
    <xf numFmtId="164" fontId="2" fillId="7" borderId="33" xfId="0" applyNumberFormat="1" applyFont="1" applyFill="1" applyBorder="1" applyAlignment="1">
      <alignment horizontal="center"/>
    </xf>
    <xf numFmtId="164" fontId="2" fillId="7" borderId="52" xfId="0" applyNumberFormat="1" applyFont="1" applyFill="1" applyBorder="1" applyAlignment="1">
      <alignment horizontal="center"/>
    </xf>
    <xf numFmtId="164" fontId="2" fillId="7" borderId="53" xfId="0" applyNumberFormat="1" applyFont="1" applyFill="1" applyBorder="1" applyAlignment="1">
      <alignment horizontal="center"/>
    </xf>
    <xf numFmtId="0" fontId="5" fillId="4" borderId="48" xfId="0" applyFont="1" applyFill="1" applyBorder="1" applyAlignment="1">
      <alignment horizontal="center"/>
    </xf>
    <xf numFmtId="0" fontId="0" fillId="8" borderId="0" xfId="0" applyFill="1"/>
    <xf numFmtId="0" fontId="0" fillId="0" borderId="0" xfId="0" applyFont="1"/>
    <xf numFmtId="0" fontId="2" fillId="0" borderId="0" xfId="0" applyFont="1" applyFill="1" applyBorder="1" applyAlignment="1">
      <alignment horizontal="center"/>
    </xf>
    <xf numFmtId="9" fontId="2" fillId="0" borderId="22" xfId="1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0" fillId="0" borderId="0" xfId="0" applyNumberFormat="1"/>
    <xf numFmtId="0" fontId="7" fillId="0" borderId="0" xfId="0" applyFont="1"/>
    <xf numFmtId="2" fontId="8" fillId="0" borderId="0" xfId="0" applyNumberFormat="1" applyFont="1" applyBorder="1" applyAlignment="1">
      <alignment horizontal="center"/>
    </xf>
    <xf numFmtId="0" fontId="3" fillId="2" borderId="5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7" borderId="0" xfId="0" applyFill="1"/>
    <xf numFmtId="0" fontId="0" fillId="4" borderId="0" xfId="0" applyFill="1"/>
    <xf numFmtId="0" fontId="2" fillId="0" borderId="0" xfId="0" applyFont="1"/>
    <xf numFmtId="0" fontId="2" fillId="3" borderId="0" xfId="0" applyFont="1" applyFill="1" applyBorder="1" applyAlignment="1">
      <alignment horizontal="center"/>
    </xf>
    <xf numFmtId="0" fontId="0" fillId="3" borderId="0" xfId="0" applyFill="1"/>
    <xf numFmtId="0" fontId="5" fillId="7" borderId="2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center"/>
    </xf>
    <xf numFmtId="0" fontId="5" fillId="7" borderId="21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NumberFormat="1" applyFont="1" applyFill="1" applyAlignment="1">
      <alignment horizontal="center"/>
    </xf>
    <xf numFmtId="0" fontId="2" fillId="3" borderId="0" xfId="0" applyNumberFormat="1" applyFont="1" applyFill="1" applyBorder="1" applyAlignment="1">
      <alignment horizontal="center"/>
    </xf>
    <xf numFmtId="0" fontId="2" fillId="3" borderId="0" xfId="0" applyNumberFormat="1" applyFont="1" applyFill="1" applyAlignment="1">
      <alignment horizontal="center"/>
    </xf>
    <xf numFmtId="0" fontId="2" fillId="2" borderId="55" xfId="0" applyFont="1" applyFill="1" applyBorder="1" applyAlignment="1">
      <alignment horizontal="center"/>
    </xf>
    <xf numFmtId="0" fontId="6" fillId="2" borderId="55" xfId="0" applyFont="1" applyFill="1" applyBorder="1" applyAlignment="1">
      <alignment horizontal="center" vertical="center" wrapText="1"/>
    </xf>
    <xf numFmtId="165" fontId="2" fillId="3" borderId="0" xfId="0" applyNumberFormat="1" applyFont="1" applyFill="1" applyAlignment="1">
      <alignment horizontal="center"/>
    </xf>
    <xf numFmtId="164" fontId="2" fillId="2" borderId="3" xfId="0" applyNumberFormat="1" applyFont="1" applyFill="1" applyBorder="1" applyAlignment="1">
      <alignment vertical="center"/>
    </xf>
    <xf numFmtId="0" fontId="2" fillId="2" borderId="57" xfId="0" applyFont="1" applyFill="1" applyBorder="1" applyAlignment="1">
      <alignment horizontal="center"/>
    </xf>
    <xf numFmtId="0" fontId="9" fillId="9" borderId="0" xfId="0" applyFont="1" applyFill="1"/>
    <xf numFmtId="0" fontId="5" fillId="4" borderId="0" xfId="0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/>
    </xf>
    <xf numFmtId="0" fontId="0" fillId="10" borderId="0" xfId="0" applyFill="1"/>
    <xf numFmtId="0" fontId="5" fillId="4" borderId="60" xfId="0" applyFont="1" applyFill="1" applyBorder="1" applyAlignment="1">
      <alignment horizontal="center"/>
    </xf>
    <xf numFmtId="2" fontId="0" fillId="7" borderId="12" xfId="0" applyNumberFormat="1" applyFill="1" applyBorder="1"/>
    <xf numFmtId="2" fontId="0" fillId="7" borderId="63" xfId="0" applyNumberFormat="1" applyFill="1" applyBorder="1"/>
    <xf numFmtId="0" fontId="0" fillId="7" borderId="64" xfId="0" applyFill="1" applyBorder="1" applyAlignment="1">
      <alignment horizontal="center"/>
    </xf>
    <xf numFmtId="0" fontId="7" fillId="7" borderId="64" xfId="0" applyFont="1" applyFill="1" applyBorder="1" applyAlignment="1">
      <alignment horizontal="center"/>
    </xf>
    <xf numFmtId="0" fontId="0" fillId="7" borderId="67" xfId="0" applyFill="1" applyBorder="1" applyAlignment="1">
      <alignment horizontal="center"/>
    </xf>
    <xf numFmtId="2" fontId="0" fillId="7" borderId="18" xfId="0" applyNumberFormat="1" applyFill="1" applyBorder="1"/>
    <xf numFmtId="0" fontId="0" fillId="7" borderId="69" xfId="0" applyFill="1" applyBorder="1" applyAlignment="1">
      <alignment horizontal="center"/>
    </xf>
    <xf numFmtId="2" fontId="0" fillId="7" borderId="70" xfId="0" applyNumberFormat="1" applyFill="1" applyBorder="1"/>
    <xf numFmtId="0" fontId="0" fillId="7" borderId="72" xfId="0" applyFill="1" applyBorder="1" applyAlignment="1">
      <alignment horizontal="center"/>
    </xf>
    <xf numFmtId="2" fontId="0" fillId="7" borderId="73" xfId="0" applyNumberFormat="1" applyFill="1" applyBorder="1"/>
    <xf numFmtId="0" fontId="0" fillId="7" borderId="75" xfId="0" applyFill="1" applyBorder="1" applyAlignment="1">
      <alignment horizontal="center"/>
    </xf>
    <xf numFmtId="0" fontId="7" fillId="7" borderId="7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9" fontId="2" fillId="7" borderId="12" xfId="1" applyFont="1" applyFill="1" applyBorder="1" applyAlignment="1">
      <alignment horizontal="center"/>
    </xf>
    <xf numFmtId="9" fontId="2" fillId="7" borderId="63" xfId="1" applyFont="1" applyFill="1" applyBorder="1" applyAlignment="1">
      <alignment horizontal="center"/>
    </xf>
    <xf numFmtId="9" fontId="2" fillId="7" borderId="18" xfId="1" applyFont="1" applyFill="1" applyBorder="1" applyAlignment="1">
      <alignment horizontal="center"/>
    </xf>
    <xf numFmtId="9" fontId="2" fillId="7" borderId="70" xfId="1" applyFont="1" applyFill="1" applyBorder="1" applyAlignment="1">
      <alignment horizontal="center"/>
    </xf>
    <xf numFmtId="9" fontId="2" fillId="7" borderId="73" xfId="1" applyFont="1" applyFill="1" applyBorder="1" applyAlignment="1">
      <alignment horizontal="center"/>
    </xf>
    <xf numFmtId="9" fontId="8" fillId="7" borderId="12" xfId="1" applyFont="1" applyFill="1" applyBorder="1" applyAlignment="1">
      <alignment horizontal="center"/>
    </xf>
    <xf numFmtId="9" fontId="0" fillId="0" borderId="0" xfId="1" applyFont="1"/>
    <xf numFmtId="9" fontId="2" fillId="2" borderId="59" xfId="1" applyFont="1" applyFill="1" applyBorder="1" applyAlignment="1">
      <alignment horizontal="center"/>
    </xf>
    <xf numFmtId="9" fontId="2" fillId="2" borderId="57" xfId="1" applyFont="1" applyFill="1" applyBorder="1" applyAlignment="1">
      <alignment horizontal="center"/>
    </xf>
    <xf numFmtId="9" fontId="2" fillId="2" borderId="62" xfId="1" applyFont="1" applyFill="1" applyBorder="1" applyAlignment="1">
      <alignment horizontal="center"/>
    </xf>
    <xf numFmtId="0" fontId="0" fillId="0" borderId="0" xfId="0" applyFont="1" applyBorder="1"/>
    <xf numFmtId="0" fontId="0" fillId="0" borderId="76" xfId="0" applyFont="1" applyBorder="1"/>
    <xf numFmtId="0" fontId="0" fillId="0" borderId="77" xfId="0" applyFont="1" applyBorder="1"/>
    <xf numFmtId="166" fontId="0" fillId="7" borderId="65" xfId="1" applyNumberFormat="1" applyFont="1" applyFill="1" applyBorder="1"/>
    <xf numFmtId="166" fontId="0" fillId="7" borderId="66" xfId="1" applyNumberFormat="1" applyFont="1" applyFill="1" applyBorder="1"/>
    <xf numFmtId="166" fontId="0" fillId="7" borderId="68" xfId="1" applyNumberFormat="1" applyFont="1" applyFill="1" applyBorder="1"/>
    <xf numFmtId="166" fontId="0" fillId="7" borderId="71" xfId="1" applyNumberFormat="1" applyFont="1" applyFill="1" applyBorder="1"/>
    <xf numFmtId="166" fontId="0" fillId="7" borderId="74" xfId="1" applyNumberFormat="1" applyFont="1" applyFill="1" applyBorder="1"/>
    <xf numFmtId="166" fontId="7" fillId="7" borderId="65" xfId="1" applyNumberFormat="1" applyFont="1" applyFill="1" applyBorder="1"/>
    <xf numFmtId="166" fontId="7" fillId="7" borderId="71" xfId="1" applyNumberFormat="1" applyFont="1" applyFill="1" applyBorder="1"/>
    <xf numFmtId="9" fontId="2" fillId="2" borderId="58" xfId="1" applyFont="1" applyFill="1" applyBorder="1" applyAlignment="1">
      <alignment horizontal="center"/>
    </xf>
    <xf numFmtId="9" fontId="2" fillId="2" borderId="60" xfId="1" applyFont="1" applyFill="1" applyBorder="1" applyAlignment="1">
      <alignment horizontal="center"/>
    </xf>
    <xf numFmtId="9" fontId="2" fillId="2" borderId="61" xfId="1" applyFont="1" applyFill="1" applyBorder="1" applyAlignment="1">
      <alignment horizontal="center"/>
    </xf>
    <xf numFmtId="9" fontId="2" fillId="3" borderId="0" xfId="1" applyFont="1" applyFill="1" applyAlignment="1">
      <alignment horizontal="center"/>
    </xf>
    <xf numFmtId="2" fontId="0" fillId="11" borderId="0" xfId="0" applyNumberFormat="1" applyFill="1"/>
    <xf numFmtId="0" fontId="4" fillId="0" borderId="2" xfId="0" applyFont="1" applyBorder="1" applyAlignment="1">
      <alignment horizontal="center"/>
    </xf>
    <xf numFmtId="0" fontId="5" fillId="2" borderId="47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2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57150</xdr:rowOff>
    </xdr:from>
    <xdr:to>
      <xdr:col>6</xdr:col>
      <xdr:colOff>490449</xdr:colOff>
      <xdr:row>32</xdr:row>
      <xdr:rowOff>95789</xdr:rowOff>
    </xdr:to>
    <xdr:pic>
      <xdr:nvPicPr>
        <xdr:cNvPr id="2" name="Obrázek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405" t="60815" r="6358" b="11056"/>
        <a:stretch/>
      </xdr:blipFill>
      <xdr:spPr>
        <a:xfrm>
          <a:off x="0" y="5457825"/>
          <a:ext cx="4548099" cy="10096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85725</xdr:colOff>
      <xdr:row>36</xdr:row>
      <xdr:rowOff>9525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53250"/>
          <a:ext cx="857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581025</xdr:colOff>
      <xdr:row>39</xdr:row>
      <xdr:rowOff>28575</xdr:rowOff>
    </xdr:from>
    <xdr:to>
      <xdr:col>0</xdr:col>
      <xdr:colOff>666750</xdr:colOff>
      <xdr:row>40</xdr:row>
      <xdr:rowOff>38100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7743825"/>
          <a:ext cx="857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8"/>
  <sheetViews>
    <sheetView topLeftCell="A72" zoomScale="82" zoomScaleNormal="82" workbookViewId="0">
      <selection activeCell="AE96" sqref="AE96"/>
    </sheetView>
  </sheetViews>
  <sheetFormatPr defaultRowHeight="15" x14ac:dyDescent="0.25"/>
  <cols>
    <col min="12" max="12" width="14.7109375" bestFit="1" customWidth="1"/>
  </cols>
  <sheetData>
    <row r="1" spans="1:42" ht="18.75" x14ac:dyDescent="0.3">
      <c r="A1" s="181" t="s">
        <v>0</v>
      </c>
      <c r="B1" s="181"/>
      <c r="C1" s="181"/>
      <c r="D1" s="181"/>
      <c r="E1" s="181"/>
      <c r="F1" s="181"/>
      <c r="G1" s="181"/>
      <c r="H1" s="181" t="s">
        <v>10</v>
      </c>
      <c r="I1" s="181"/>
      <c r="J1" s="181"/>
      <c r="K1" s="181"/>
      <c r="L1" s="181"/>
      <c r="M1" s="181"/>
      <c r="N1" s="181"/>
      <c r="O1" s="181" t="s">
        <v>11</v>
      </c>
      <c r="P1" s="181"/>
      <c r="Q1" s="181"/>
      <c r="R1" s="181"/>
      <c r="S1" s="181"/>
      <c r="T1" s="181"/>
      <c r="U1" s="181"/>
      <c r="V1" s="181" t="s">
        <v>12</v>
      </c>
      <c r="W1" s="181"/>
      <c r="X1" s="181"/>
      <c r="Y1" s="181"/>
      <c r="Z1" s="181"/>
      <c r="AA1" s="181"/>
      <c r="AB1" s="181"/>
      <c r="AC1" s="181" t="s">
        <v>13</v>
      </c>
      <c r="AD1" s="181"/>
      <c r="AE1" s="181"/>
      <c r="AF1" s="181"/>
      <c r="AG1" s="181"/>
      <c r="AH1" s="181"/>
      <c r="AI1" s="181"/>
      <c r="AJ1" s="181" t="s">
        <v>15</v>
      </c>
      <c r="AK1" s="181"/>
      <c r="AL1" s="181"/>
      <c r="AM1" s="181"/>
      <c r="AN1" s="181"/>
      <c r="AO1" s="181"/>
      <c r="AP1" s="181"/>
    </row>
    <row r="2" spans="1:42" ht="15.75" x14ac:dyDescent="0.25">
      <c r="A2" s="4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4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4" t="s">
        <v>3</v>
      </c>
      <c r="P2" s="5" t="s">
        <v>4</v>
      </c>
      <c r="Q2" s="5" t="s">
        <v>5</v>
      </c>
      <c r="R2" s="5" t="s">
        <v>6</v>
      </c>
      <c r="S2" s="5" t="s">
        <v>7</v>
      </c>
      <c r="T2" s="5" t="s">
        <v>8</v>
      </c>
      <c r="U2" s="5" t="s">
        <v>9</v>
      </c>
      <c r="V2" s="4" t="s">
        <v>3</v>
      </c>
      <c r="W2" s="5" t="s">
        <v>4</v>
      </c>
      <c r="X2" s="5" t="s">
        <v>5</v>
      </c>
      <c r="Y2" s="5" t="s">
        <v>6</v>
      </c>
      <c r="Z2" s="5" t="s">
        <v>7</v>
      </c>
      <c r="AA2" s="5" t="s">
        <v>8</v>
      </c>
      <c r="AB2" s="5" t="s">
        <v>9</v>
      </c>
      <c r="AC2" s="4" t="s">
        <v>3</v>
      </c>
      <c r="AD2" s="5" t="s">
        <v>4</v>
      </c>
      <c r="AE2" s="5" t="s">
        <v>5</v>
      </c>
      <c r="AF2" s="5" t="s">
        <v>6</v>
      </c>
      <c r="AG2" s="5" t="s">
        <v>7</v>
      </c>
      <c r="AH2" s="5" t="s">
        <v>8</v>
      </c>
      <c r="AI2" s="5" t="s">
        <v>9</v>
      </c>
      <c r="AJ2" s="4" t="s">
        <v>3</v>
      </c>
      <c r="AK2" s="5" t="s">
        <v>4</v>
      </c>
      <c r="AL2" s="5" t="s">
        <v>5</v>
      </c>
      <c r="AM2" s="5" t="s">
        <v>6</v>
      </c>
      <c r="AN2" s="5" t="s">
        <v>7</v>
      </c>
      <c r="AO2" s="5" t="s">
        <v>8</v>
      </c>
      <c r="AP2" s="5" t="s">
        <v>9</v>
      </c>
    </row>
    <row r="3" spans="1:42" ht="15.75" x14ac:dyDescent="0.25">
      <c r="A3" s="52" t="s">
        <v>1</v>
      </c>
      <c r="B3" s="44">
        <v>10</v>
      </c>
      <c r="C3" s="3">
        <v>10</v>
      </c>
      <c r="D3" s="3">
        <v>10</v>
      </c>
      <c r="E3" s="3">
        <v>10</v>
      </c>
      <c r="F3" s="52">
        <f t="shared" ref="F3:F34" si="0">SUM(B3:E3)</f>
        <v>40</v>
      </c>
      <c r="G3" s="53">
        <f t="shared" ref="G3:G34" si="1">F3/40</f>
        <v>1</v>
      </c>
      <c r="H3" s="54" t="s">
        <v>1</v>
      </c>
      <c r="I3" s="7">
        <v>10</v>
      </c>
      <c r="J3" s="7">
        <v>10</v>
      </c>
      <c r="K3" s="7">
        <v>10</v>
      </c>
      <c r="L3" s="7">
        <v>10</v>
      </c>
      <c r="M3" s="52">
        <f t="shared" ref="M3:M34" si="2">SUM(I3:L3)</f>
        <v>40</v>
      </c>
      <c r="N3" s="53">
        <f t="shared" ref="N3:N34" si="3">M3/40</f>
        <v>1</v>
      </c>
      <c r="O3" s="54" t="s">
        <v>1</v>
      </c>
      <c r="P3" s="10">
        <v>9.5</v>
      </c>
      <c r="Q3" s="10">
        <v>10</v>
      </c>
      <c r="R3" s="10">
        <v>9</v>
      </c>
      <c r="S3" s="10">
        <v>10</v>
      </c>
      <c r="T3" s="52">
        <f t="shared" ref="T3:T34" si="4">SUM(P3:S3)</f>
        <v>38.5</v>
      </c>
      <c r="U3" s="53">
        <f t="shared" ref="U3:U34" si="5">T3/40</f>
        <v>0.96250000000000002</v>
      </c>
      <c r="V3" s="54" t="s">
        <v>1</v>
      </c>
      <c r="W3" s="10">
        <v>10</v>
      </c>
      <c r="X3" s="10">
        <v>8</v>
      </c>
      <c r="Y3" s="10">
        <v>8</v>
      </c>
      <c r="Z3" s="10">
        <v>10</v>
      </c>
      <c r="AA3" s="52">
        <f t="shared" ref="AA3:AA34" si="6">SUM(W3:Z3)</f>
        <v>36</v>
      </c>
      <c r="AB3" s="53">
        <f t="shared" ref="AB3:AB34" si="7">AA3/40</f>
        <v>0.9</v>
      </c>
      <c r="AC3" s="54" t="s">
        <v>1</v>
      </c>
      <c r="AD3" s="10">
        <v>8</v>
      </c>
      <c r="AE3" s="10">
        <v>10</v>
      </c>
      <c r="AF3" s="10">
        <v>4.5</v>
      </c>
      <c r="AG3" s="10">
        <v>10</v>
      </c>
      <c r="AH3" s="52">
        <f>SUM(AD3:AG3)</f>
        <v>32.5</v>
      </c>
      <c r="AI3" s="53">
        <f t="shared" ref="AI3:AI34" si="8">AH3/40</f>
        <v>0.8125</v>
      </c>
      <c r="AJ3" s="63" t="s">
        <v>2</v>
      </c>
      <c r="AK3" s="10">
        <v>10</v>
      </c>
      <c r="AL3" s="10">
        <v>10</v>
      </c>
      <c r="AM3" s="10">
        <v>10</v>
      </c>
      <c r="AN3" s="10">
        <v>10</v>
      </c>
      <c r="AO3" s="11">
        <f t="shared" ref="AO3:AO34" si="9">SUM(AK3:AN3)</f>
        <v>40</v>
      </c>
      <c r="AP3" s="64">
        <f t="shared" ref="AP3:AP34" si="10">AO3/40</f>
        <v>1</v>
      </c>
    </row>
    <row r="4" spans="1:42" ht="15.75" x14ac:dyDescent="0.25">
      <c r="A4" s="52" t="s">
        <v>1</v>
      </c>
      <c r="B4" s="45">
        <v>10</v>
      </c>
      <c r="C4" s="1">
        <v>10</v>
      </c>
      <c r="D4" s="1">
        <v>9</v>
      </c>
      <c r="E4" s="1">
        <v>9</v>
      </c>
      <c r="F4" s="52">
        <f t="shared" si="0"/>
        <v>38</v>
      </c>
      <c r="G4" s="53">
        <f t="shared" si="1"/>
        <v>0.95</v>
      </c>
      <c r="H4" s="54" t="s">
        <v>1</v>
      </c>
      <c r="I4" s="8">
        <v>10</v>
      </c>
      <c r="J4" s="8">
        <v>1</v>
      </c>
      <c r="K4" s="8">
        <v>10</v>
      </c>
      <c r="L4" s="8">
        <v>10</v>
      </c>
      <c r="M4" s="52">
        <f t="shared" si="2"/>
        <v>31</v>
      </c>
      <c r="N4" s="53">
        <f t="shared" si="3"/>
        <v>0.77500000000000002</v>
      </c>
      <c r="O4" s="54" t="s">
        <v>2</v>
      </c>
      <c r="P4" s="8">
        <v>10</v>
      </c>
      <c r="Q4" s="8">
        <v>10</v>
      </c>
      <c r="R4" s="8">
        <v>10</v>
      </c>
      <c r="S4" s="8">
        <v>8.5</v>
      </c>
      <c r="T4" s="52">
        <f t="shared" si="4"/>
        <v>38.5</v>
      </c>
      <c r="U4" s="53">
        <f t="shared" si="5"/>
        <v>0.96250000000000002</v>
      </c>
      <c r="V4" s="54" t="s">
        <v>1</v>
      </c>
      <c r="W4" s="8">
        <v>10</v>
      </c>
      <c r="X4" s="8">
        <v>9</v>
      </c>
      <c r="Y4" s="8">
        <v>10</v>
      </c>
      <c r="Z4" s="8">
        <v>5.5</v>
      </c>
      <c r="AA4" s="52">
        <f t="shared" si="6"/>
        <v>34.5</v>
      </c>
      <c r="AB4" s="53">
        <f t="shared" si="7"/>
        <v>0.86250000000000004</v>
      </c>
      <c r="AC4" s="54" t="s">
        <v>1</v>
      </c>
      <c r="AD4" s="8">
        <v>7</v>
      </c>
      <c r="AE4" s="8">
        <v>6.5</v>
      </c>
      <c r="AF4" s="8">
        <v>7.5</v>
      </c>
      <c r="AG4" s="8">
        <v>10</v>
      </c>
      <c r="AH4" s="52">
        <f t="shared" ref="AH4:AH20" si="11">SUM(AD4:AG4)</f>
        <v>31</v>
      </c>
      <c r="AI4" s="53">
        <f t="shared" si="8"/>
        <v>0.77500000000000002</v>
      </c>
      <c r="AJ4" s="65" t="s">
        <v>1</v>
      </c>
      <c r="AK4" s="8">
        <v>10</v>
      </c>
      <c r="AL4" s="8">
        <v>9</v>
      </c>
      <c r="AM4" s="8">
        <v>9</v>
      </c>
      <c r="AN4" s="8">
        <v>10</v>
      </c>
      <c r="AO4" s="12">
        <f t="shared" si="9"/>
        <v>38</v>
      </c>
      <c r="AP4" s="66">
        <f t="shared" si="10"/>
        <v>0.95</v>
      </c>
    </row>
    <row r="5" spans="1:42" ht="15.75" x14ac:dyDescent="0.25">
      <c r="A5" s="52" t="s">
        <v>1</v>
      </c>
      <c r="B5" s="45">
        <v>9</v>
      </c>
      <c r="C5" s="1">
        <v>10</v>
      </c>
      <c r="D5" s="1">
        <v>9.5</v>
      </c>
      <c r="E5" s="1">
        <v>9</v>
      </c>
      <c r="F5" s="52">
        <f t="shared" si="0"/>
        <v>37.5</v>
      </c>
      <c r="G5" s="53">
        <f t="shared" si="1"/>
        <v>0.9375</v>
      </c>
      <c r="H5" s="54" t="s">
        <v>1</v>
      </c>
      <c r="I5" s="8">
        <v>10</v>
      </c>
      <c r="J5" s="8">
        <v>9</v>
      </c>
      <c r="K5" s="8">
        <v>1</v>
      </c>
      <c r="L5" s="8">
        <v>10</v>
      </c>
      <c r="M5" s="52">
        <f t="shared" si="2"/>
        <v>30</v>
      </c>
      <c r="N5" s="53">
        <f t="shared" si="3"/>
        <v>0.75</v>
      </c>
      <c r="O5" s="54" t="s">
        <v>1</v>
      </c>
      <c r="P5" s="8">
        <v>9.5</v>
      </c>
      <c r="Q5" s="8">
        <v>10</v>
      </c>
      <c r="R5" s="8">
        <v>9.5</v>
      </c>
      <c r="S5" s="8">
        <v>8.5</v>
      </c>
      <c r="T5" s="52">
        <f t="shared" si="4"/>
        <v>37.5</v>
      </c>
      <c r="U5" s="53">
        <f t="shared" si="5"/>
        <v>0.9375</v>
      </c>
      <c r="V5" s="54" t="s">
        <v>1</v>
      </c>
      <c r="W5" s="8">
        <v>10</v>
      </c>
      <c r="X5" s="8">
        <v>7</v>
      </c>
      <c r="Y5" s="8">
        <v>4.5</v>
      </c>
      <c r="Z5" s="8">
        <v>4.5</v>
      </c>
      <c r="AA5" s="52">
        <f t="shared" si="6"/>
        <v>26</v>
      </c>
      <c r="AB5" s="53">
        <f t="shared" si="7"/>
        <v>0.65</v>
      </c>
      <c r="AC5" s="54" t="s">
        <v>1</v>
      </c>
      <c r="AD5" s="8">
        <v>10</v>
      </c>
      <c r="AE5" s="8">
        <v>7</v>
      </c>
      <c r="AF5" s="8">
        <v>4</v>
      </c>
      <c r="AG5" s="8">
        <v>10</v>
      </c>
      <c r="AH5" s="52">
        <f t="shared" si="11"/>
        <v>31</v>
      </c>
      <c r="AI5" s="53">
        <f t="shared" si="8"/>
        <v>0.77500000000000002</v>
      </c>
      <c r="AJ5" s="65" t="s">
        <v>1</v>
      </c>
      <c r="AK5" s="8">
        <v>10</v>
      </c>
      <c r="AL5" s="8">
        <v>7.5</v>
      </c>
      <c r="AM5" s="8">
        <v>10</v>
      </c>
      <c r="AN5" s="8">
        <v>10</v>
      </c>
      <c r="AO5" s="12">
        <f t="shared" si="9"/>
        <v>37.5</v>
      </c>
      <c r="AP5" s="66">
        <f t="shared" si="10"/>
        <v>0.9375</v>
      </c>
    </row>
    <row r="6" spans="1:42" ht="15.75" x14ac:dyDescent="0.25">
      <c r="A6" s="52" t="s">
        <v>1</v>
      </c>
      <c r="B6" s="45">
        <v>10</v>
      </c>
      <c r="C6" s="1">
        <v>8.5</v>
      </c>
      <c r="D6" s="1">
        <v>10</v>
      </c>
      <c r="E6" s="1">
        <v>9</v>
      </c>
      <c r="F6" s="52">
        <f t="shared" si="0"/>
        <v>37.5</v>
      </c>
      <c r="G6" s="53">
        <f t="shared" si="1"/>
        <v>0.9375</v>
      </c>
      <c r="H6" s="54" t="s">
        <v>1</v>
      </c>
      <c r="I6" s="8">
        <v>10</v>
      </c>
      <c r="J6" s="8">
        <v>10</v>
      </c>
      <c r="K6" s="8">
        <v>2</v>
      </c>
      <c r="L6" s="8">
        <v>8</v>
      </c>
      <c r="M6" s="52">
        <f t="shared" si="2"/>
        <v>30</v>
      </c>
      <c r="N6" s="53">
        <f t="shared" si="3"/>
        <v>0.75</v>
      </c>
      <c r="O6" s="54" t="s">
        <v>1</v>
      </c>
      <c r="P6" s="8">
        <v>9.5</v>
      </c>
      <c r="Q6" s="8">
        <v>10</v>
      </c>
      <c r="R6" s="8">
        <v>10</v>
      </c>
      <c r="S6" s="8">
        <v>8</v>
      </c>
      <c r="T6" s="52">
        <f t="shared" si="4"/>
        <v>37.5</v>
      </c>
      <c r="U6" s="53">
        <f t="shared" si="5"/>
        <v>0.9375</v>
      </c>
      <c r="V6" s="54" t="s">
        <v>1</v>
      </c>
      <c r="W6" s="8">
        <v>2</v>
      </c>
      <c r="X6" s="8">
        <v>6</v>
      </c>
      <c r="Y6" s="8">
        <v>10</v>
      </c>
      <c r="Z6" s="8">
        <v>6</v>
      </c>
      <c r="AA6" s="52">
        <f t="shared" si="6"/>
        <v>24</v>
      </c>
      <c r="AB6" s="53">
        <f t="shared" si="7"/>
        <v>0.6</v>
      </c>
      <c r="AC6" s="54" t="s">
        <v>1</v>
      </c>
      <c r="AD6" s="8">
        <v>10</v>
      </c>
      <c r="AE6" s="8">
        <v>10</v>
      </c>
      <c r="AF6" s="8">
        <v>6</v>
      </c>
      <c r="AG6" s="8">
        <v>0.5</v>
      </c>
      <c r="AH6" s="52">
        <f t="shared" si="11"/>
        <v>26.5</v>
      </c>
      <c r="AI6" s="53">
        <f t="shared" si="8"/>
        <v>0.66249999999999998</v>
      </c>
      <c r="AJ6" s="65" t="s">
        <v>1</v>
      </c>
      <c r="AK6" s="8">
        <v>10</v>
      </c>
      <c r="AL6" s="8">
        <v>8</v>
      </c>
      <c r="AM6" s="8">
        <v>8</v>
      </c>
      <c r="AN6" s="8">
        <v>10</v>
      </c>
      <c r="AO6" s="12">
        <f t="shared" si="9"/>
        <v>36</v>
      </c>
      <c r="AP6" s="66">
        <f t="shared" si="10"/>
        <v>0.9</v>
      </c>
    </row>
    <row r="7" spans="1:42" ht="15.75" x14ac:dyDescent="0.25">
      <c r="A7" s="52" t="s">
        <v>1</v>
      </c>
      <c r="B7" s="45">
        <v>9.5</v>
      </c>
      <c r="C7" s="1">
        <v>10</v>
      </c>
      <c r="D7" s="1">
        <v>9.5</v>
      </c>
      <c r="E7" s="1">
        <v>8</v>
      </c>
      <c r="F7" s="52">
        <f t="shared" si="0"/>
        <v>37</v>
      </c>
      <c r="G7" s="53">
        <f t="shared" si="1"/>
        <v>0.92500000000000004</v>
      </c>
      <c r="H7" s="54" t="s">
        <v>1</v>
      </c>
      <c r="I7" s="8">
        <v>10</v>
      </c>
      <c r="J7" s="8">
        <v>6</v>
      </c>
      <c r="K7" s="8">
        <v>10</v>
      </c>
      <c r="L7" s="8">
        <v>4</v>
      </c>
      <c r="M7" s="52">
        <f t="shared" si="2"/>
        <v>30</v>
      </c>
      <c r="N7" s="53">
        <f t="shared" si="3"/>
        <v>0.75</v>
      </c>
      <c r="O7" s="54" t="s">
        <v>1</v>
      </c>
      <c r="P7" s="8">
        <v>10</v>
      </c>
      <c r="Q7" s="8">
        <v>10</v>
      </c>
      <c r="R7" s="8">
        <v>7.5</v>
      </c>
      <c r="S7" s="8">
        <v>8.5</v>
      </c>
      <c r="T7" s="52">
        <f t="shared" si="4"/>
        <v>36</v>
      </c>
      <c r="U7" s="53">
        <f t="shared" si="5"/>
        <v>0.9</v>
      </c>
      <c r="V7" s="54" t="s">
        <v>2</v>
      </c>
      <c r="W7" s="8">
        <v>5</v>
      </c>
      <c r="X7" s="8">
        <v>7.5</v>
      </c>
      <c r="Y7" s="8">
        <v>5</v>
      </c>
      <c r="Z7" s="8">
        <v>4.5</v>
      </c>
      <c r="AA7" s="52">
        <f t="shared" si="6"/>
        <v>22</v>
      </c>
      <c r="AB7" s="53">
        <f t="shared" si="7"/>
        <v>0.55000000000000004</v>
      </c>
      <c r="AC7" s="54" t="s">
        <v>1</v>
      </c>
      <c r="AD7" s="8">
        <v>8</v>
      </c>
      <c r="AE7" s="8">
        <v>10</v>
      </c>
      <c r="AF7" s="8">
        <v>4</v>
      </c>
      <c r="AG7" s="8">
        <v>4</v>
      </c>
      <c r="AH7" s="52">
        <f t="shared" si="11"/>
        <v>26</v>
      </c>
      <c r="AI7" s="53">
        <f t="shared" si="8"/>
        <v>0.65</v>
      </c>
      <c r="AJ7" s="65" t="s">
        <v>1</v>
      </c>
      <c r="AK7" s="8">
        <v>9.5</v>
      </c>
      <c r="AL7" s="8">
        <v>8</v>
      </c>
      <c r="AM7" s="8">
        <v>8</v>
      </c>
      <c r="AN7" s="8">
        <v>10</v>
      </c>
      <c r="AO7" s="12">
        <f t="shared" si="9"/>
        <v>35.5</v>
      </c>
      <c r="AP7" s="66">
        <f t="shared" si="10"/>
        <v>0.88749999999999996</v>
      </c>
    </row>
    <row r="8" spans="1:42" ht="15.75" x14ac:dyDescent="0.25">
      <c r="A8" s="52" t="s">
        <v>2</v>
      </c>
      <c r="B8" s="45">
        <v>10</v>
      </c>
      <c r="C8" s="1">
        <v>10</v>
      </c>
      <c r="D8" s="1">
        <v>10</v>
      </c>
      <c r="E8" s="1">
        <v>7</v>
      </c>
      <c r="F8" s="52">
        <f t="shared" si="0"/>
        <v>37</v>
      </c>
      <c r="G8" s="53">
        <f t="shared" si="1"/>
        <v>0.92500000000000004</v>
      </c>
      <c r="H8" s="54" t="s">
        <v>1</v>
      </c>
      <c r="I8" s="8">
        <v>9.5</v>
      </c>
      <c r="J8" s="8">
        <v>9</v>
      </c>
      <c r="K8" s="8">
        <v>7</v>
      </c>
      <c r="L8" s="8">
        <v>4</v>
      </c>
      <c r="M8" s="52">
        <f t="shared" si="2"/>
        <v>29.5</v>
      </c>
      <c r="N8" s="53">
        <f t="shared" si="3"/>
        <v>0.73750000000000004</v>
      </c>
      <c r="O8" s="54" t="s">
        <v>1</v>
      </c>
      <c r="P8" s="8">
        <v>9.5</v>
      </c>
      <c r="Q8" s="8">
        <v>10</v>
      </c>
      <c r="R8" s="8">
        <v>9</v>
      </c>
      <c r="S8" s="8">
        <v>7.5</v>
      </c>
      <c r="T8" s="52">
        <f t="shared" si="4"/>
        <v>36</v>
      </c>
      <c r="U8" s="53">
        <f t="shared" si="5"/>
        <v>0.9</v>
      </c>
      <c r="V8" s="54" t="s">
        <v>2</v>
      </c>
      <c r="W8" s="8">
        <v>2</v>
      </c>
      <c r="X8" s="8">
        <v>8</v>
      </c>
      <c r="Y8" s="8">
        <v>7</v>
      </c>
      <c r="Z8" s="8">
        <v>4</v>
      </c>
      <c r="AA8" s="52">
        <f t="shared" si="6"/>
        <v>21</v>
      </c>
      <c r="AB8" s="53">
        <f t="shared" si="7"/>
        <v>0.52500000000000002</v>
      </c>
      <c r="AC8" s="54" t="s">
        <v>1</v>
      </c>
      <c r="AD8" s="8">
        <v>8</v>
      </c>
      <c r="AE8" s="8">
        <v>9.5</v>
      </c>
      <c r="AF8" s="8">
        <v>1</v>
      </c>
      <c r="AG8" s="8">
        <v>4.5</v>
      </c>
      <c r="AH8" s="52">
        <f t="shared" si="11"/>
        <v>23</v>
      </c>
      <c r="AI8" s="53">
        <f t="shared" si="8"/>
        <v>0.57499999999999996</v>
      </c>
      <c r="AJ8" s="65" t="s">
        <v>1</v>
      </c>
      <c r="AK8" s="8">
        <v>10</v>
      </c>
      <c r="AL8" s="8">
        <v>9</v>
      </c>
      <c r="AM8" s="8">
        <v>8.5</v>
      </c>
      <c r="AN8" s="8">
        <v>8</v>
      </c>
      <c r="AO8" s="12">
        <f t="shared" si="9"/>
        <v>35.5</v>
      </c>
      <c r="AP8" s="66">
        <f t="shared" si="10"/>
        <v>0.88749999999999996</v>
      </c>
    </row>
    <row r="9" spans="1:42" ht="15.75" x14ac:dyDescent="0.25">
      <c r="A9" s="52" t="s">
        <v>1</v>
      </c>
      <c r="B9" s="45">
        <v>10</v>
      </c>
      <c r="C9" s="1">
        <v>10</v>
      </c>
      <c r="D9" s="1">
        <v>10</v>
      </c>
      <c r="E9" s="1">
        <v>7</v>
      </c>
      <c r="F9" s="52">
        <f t="shared" si="0"/>
        <v>37</v>
      </c>
      <c r="G9" s="53">
        <f t="shared" si="1"/>
        <v>0.92500000000000004</v>
      </c>
      <c r="H9" s="54" t="s">
        <v>1</v>
      </c>
      <c r="I9" s="8">
        <v>8</v>
      </c>
      <c r="J9" s="8">
        <v>10</v>
      </c>
      <c r="K9" s="8">
        <v>8.5</v>
      </c>
      <c r="L9" s="8">
        <v>1</v>
      </c>
      <c r="M9" s="52">
        <f t="shared" si="2"/>
        <v>27.5</v>
      </c>
      <c r="N9" s="53">
        <f t="shared" si="3"/>
        <v>0.6875</v>
      </c>
      <c r="O9" s="54" t="s">
        <v>2</v>
      </c>
      <c r="P9" s="8">
        <v>9.5</v>
      </c>
      <c r="Q9" s="8">
        <v>10</v>
      </c>
      <c r="R9" s="8">
        <v>8</v>
      </c>
      <c r="S9" s="8">
        <v>7</v>
      </c>
      <c r="T9" s="52">
        <f t="shared" si="4"/>
        <v>34.5</v>
      </c>
      <c r="U9" s="53">
        <f t="shared" si="5"/>
        <v>0.86250000000000004</v>
      </c>
      <c r="V9" s="54" t="s">
        <v>1</v>
      </c>
      <c r="W9" s="8">
        <v>4</v>
      </c>
      <c r="X9" s="8">
        <v>7.5</v>
      </c>
      <c r="Y9" s="8">
        <v>5</v>
      </c>
      <c r="Z9" s="8">
        <v>3.5</v>
      </c>
      <c r="AA9" s="52">
        <f t="shared" si="6"/>
        <v>20</v>
      </c>
      <c r="AB9" s="53">
        <f t="shared" si="7"/>
        <v>0.5</v>
      </c>
      <c r="AC9" s="54" t="s">
        <v>1</v>
      </c>
      <c r="AD9" s="8">
        <v>8</v>
      </c>
      <c r="AE9" s="8">
        <v>6</v>
      </c>
      <c r="AF9" s="8">
        <v>7.5</v>
      </c>
      <c r="AG9" s="8">
        <v>0.5</v>
      </c>
      <c r="AH9" s="52">
        <f t="shared" si="11"/>
        <v>22</v>
      </c>
      <c r="AI9" s="53">
        <f t="shared" si="8"/>
        <v>0.55000000000000004</v>
      </c>
      <c r="AJ9" s="65" t="s">
        <v>1</v>
      </c>
      <c r="AK9" s="8">
        <v>9.5</v>
      </c>
      <c r="AL9" s="8">
        <v>9</v>
      </c>
      <c r="AM9" s="8">
        <v>6.5</v>
      </c>
      <c r="AN9" s="8">
        <v>10</v>
      </c>
      <c r="AO9" s="12">
        <f t="shared" si="9"/>
        <v>35</v>
      </c>
      <c r="AP9" s="66">
        <f t="shared" si="10"/>
        <v>0.875</v>
      </c>
    </row>
    <row r="10" spans="1:42" ht="15.75" x14ac:dyDescent="0.25">
      <c r="A10" s="52" t="s">
        <v>2</v>
      </c>
      <c r="B10" s="45">
        <v>6</v>
      </c>
      <c r="C10" s="1">
        <v>10</v>
      </c>
      <c r="D10" s="1">
        <v>10</v>
      </c>
      <c r="E10" s="1">
        <v>10</v>
      </c>
      <c r="F10" s="52">
        <f t="shared" si="0"/>
        <v>36</v>
      </c>
      <c r="G10" s="53">
        <f t="shared" si="1"/>
        <v>0.9</v>
      </c>
      <c r="H10" s="54" t="s">
        <v>1</v>
      </c>
      <c r="I10" s="8">
        <v>10</v>
      </c>
      <c r="J10" s="8">
        <v>3</v>
      </c>
      <c r="K10" s="8">
        <v>10</v>
      </c>
      <c r="L10" s="8">
        <v>4.5</v>
      </c>
      <c r="M10" s="52">
        <f t="shared" si="2"/>
        <v>27.5</v>
      </c>
      <c r="N10" s="53">
        <f t="shared" si="3"/>
        <v>0.6875</v>
      </c>
      <c r="O10" s="54" t="s">
        <v>1</v>
      </c>
      <c r="P10" s="8">
        <v>8.5</v>
      </c>
      <c r="Q10" s="8">
        <v>10</v>
      </c>
      <c r="R10" s="8">
        <v>7</v>
      </c>
      <c r="S10" s="8">
        <v>8.5</v>
      </c>
      <c r="T10" s="52">
        <f t="shared" si="4"/>
        <v>34</v>
      </c>
      <c r="U10" s="53">
        <f t="shared" si="5"/>
        <v>0.85</v>
      </c>
      <c r="V10" s="54" t="s">
        <v>2</v>
      </c>
      <c r="W10" s="8">
        <v>3.5</v>
      </c>
      <c r="X10" s="8">
        <v>6</v>
      </c>
      <c r="Y10" s="8">
        <v>3</v>
      </c>
      <c r="Z10" s="8">
        <v>7</v>
      </c>
      <c r="AA10" s="52">
        <f t="shared" si="6"/>
        <v>19.5</v>
      </c>
      <c r="AB10" s="53">
        <f t="shared" si="7"/>
        <v>0.48749999999999999</v>
      </c>
      <c r="AC10" s="54" t="s">
        <v>2</v>
      </c>
      <c r="AD10" s="8">
        <v>7</v>
      </c>
      <c r="AE10" s="8">
        <v>3</v>
      </c>
      <c r="AF10" s="8">
        <v>0.5</v>
      </c>
      <c r="AG10" s="8">
        <v>10</v>
      </c>
      <c r="AH10" s="52">
        <f t="shared" si="11"/>
        <v>20.5</v>
      </c>
      <c r="AI10" s="53">
        <f t="shared" si="8"/>
        <v>0.51249999999999996</v>
      </c>
      <c r="AJ10" s="65" t="s">
        <v>1</v>
      </c>
      <c r="AK10" s="8">
        <v>10</v>
      </c>
      <c r="AL10" s="8">
        <v>9</v>
      </c>
      <c r="AM10" s="8">
        <v>9</v>
      </c>
      <c r="AN10" s="8">
        <v>7</v>
      </c>
      <c r="AO10" s="12">
        <f t="shared" si="9"/>
        <v>35</v>
      </c>
      <c r="AP10" s="66">
        <f t="shared" si="10"/>
        <v>0.875</v>
      </c>
    </row>
    <row r="11" spans="1:42" ht="15.75" x14ac:dyDescent="0.25">
      <c r="A11" s="52" t="s">
        <v>1</v>
      </c>
      <c r="B11" s="45">
        <v>10</v>
      </c>
      <c r="C11" s="1">
        <v>6</v>
      </c>
      <c r="D11" s="1">
        <v>10</v>
      </c>
      <c r="E11" s="1">
        <v>10</v>
      </c>
      <c r="F11" s="52">
        <f t="shared" si="0"/>
        <v>36</v>
      </c>
      <c r="G11" s="53">
        <f t="shared" si="1"/>
        <v>0.9</v>
      </c>
      <c r="H11" s="54" t="s">
        <v>1</v>
      </c>
      <c r="I11" s="8">
        <v>10</v>
      </c>
      <c r="J11" s="8">
        <v>5</v>
      </c>
      <c r="K11" s="8">
        <v>10</v>
      </c>
      <c r="L11" s="8">
        <v>2</v>
      </c>
      <c r="M11" s="52">
        <f t="shared" si="2"/>
        <v>27</v>
      </c>
      <c r="N11" s="53">
        <f t="shared" si="3"/>
        <v>0.67500000000000004</v>
      </c>
      <c r="O11" s="54" t="s">
        <v>1</v>
      </c>
      <c r="P11" s="8">
        <v>8</v>
      </c>
      <c r="Q11" s="8">
        <v>10</v>
      </c>
      <c r="R11" s="8">
        <v>7.5</v>
      </c>
      <c r="S11" s="8">
        <v>7</v>
      </c>
      <c r="T11" s="52">
        <f t="shared" si="4"/>
        <v>32.5</v>
      </c>
      <c r="U11" s="53">
        <f t="shared" si="5"/>
        <v>0.8125</v>
      </c>
      <c r="V11" s="54" t="s">
        <v>1</v>
      </c>
      <c r="W11" s="8">
        <v>3</v>
      </c>
      <c r="X11" s="8">
        <v>6</v>
      </c>
      <c r="Y11" s="8">
        <v>5</v>
      </c>
      <c r="Z11" s="8">
        <v>5</v>
      </c>
      <c r="AA11" s="52">
        <f t="shared" si="6"/>
        <v>19</v>
      </c>
      <c r="AB11" s="53">
        <f t="shared" si="7"/>
        <v>0.47499999999999998</v>
      </c>
      <c r="AC11" s="54" t="s">
        <v>2</v>
      </c>
      <c r="AD11" s="8">
        <v>8</v>
      </c>
      <c r="AE11" s="8">
        <v>6.5</v>
      </c>
      <c r="AF11" s="8">
        <v>1</v>
      </c>
      <c r="AG11" s="8">
        <v>4</v>
      </c>
      <c r="AH11" s="52">
        <f t="shared" si="11"/>
        <v>19.5</v>
      </c>
      <c r="AI11" s="53">
        <f t="shared" si="8"/>
        <v>0.48749999999999999</v>
      </c>
      <c r="AJ11" s="65" t="s">
        <v>1</v>
      </c>
      <c r="AK11" s="8">
        <v>10</v>
      </c>
      <c r="AL11" s="8">
        <v>7</v>
      </c>
      <c r="AM11" s="8">
        <v>7.5</v>
      </c>
      <c r="AN11" s="8">
        <v>10</v>
      </c>
      <c r="AO11" s="12">
        <f t="shared" si="9"/>
        <v>34.5</v>
      </c>
      <c r="AP11" s="66">
        <f t="shared" si="10"/>
        <v>0.86250000000000004</v>
      </c>
    </row>
    <row r="12" spans="1:42" ht="15.75" x14ac:dyDescent="0.25">
      <c r="A12" s="52" t="s">
        <v>1</v>
      </c>
      <c r="B12" s="45">
        <v>10</v>
      </c>
      <c r="C12" s="1">
        <v>6</v>
      </c>
      <c r="D12" s="1">
        <v>10</v>
      </c>
      <c r="E12" s="1">
        <v>10</v>
      </c>
      <c r="F12" s="52">
        <f t="shared" si="0"/>
        <v>36</v>
      </c>
      <c r="G12" s="53">
        <f t="shared" si="1"/>
        <v>0.9</v>
      </c>
      <c r="H12" s="54" t="s">
        <v>1</v>
      </c>
      <c r="I12" s="8">
        <v>10</v>
      </c>
      <c r="J12" s="8">
        <v>1</v>
      </c>
      <c r="K12" s="8">
        <v>10</v>
      </c>
      <c r="L12" s="8">
        <v>4</v>
      </c>
      <c r="M12" s="52">
        <f t="shared" si="2"/>
        <v>25</v>
      </c>
      <c r="N12" s="53">
        <f t="shared" si="3"/>
        <v>0.625</v>
      </c>
      <c r="O12" s="54" t="s">
        <v>1</v>
      </c>
      <c r="P12" s="8">
        <v>9.5</v>
      </c>
      <c r="Q12" s="8">
        <v>10</v>
      </c>
      <c r="R12" s="8">
        <v>10</v>
      </c>
      <c r="S12" s="8">
        <v>1.5</v>
      </c>
      <c r="T12" s="52">
        <f t="shared" si="4"/>
        <v>31</v>
      </c>
      <c r="U12" s="53">
        <f t="shared" si="5"/>
        <v>0.77500000000000002</v>
      </c>
      <c r="V12" s="54" t="s">
        <v>1</v>
      </c>
      <c r="W12" s="8">
        <v>3</v>
      </c>
      <c r="X12" s="8">
        <v>6</v>
      </c>
      <c r="Y12" s="8">
        <v>5</v>
      </c>
      <c r="Z12" s="8">
        <v>4</v>
      </c>
      <c r="AA12" s="52">
        <f t="shared" si="6"/>
        <v>18</v>
      </c>
      <c r="AB12" s="53">
        <f t="shared" si="7"/>
        <v>0.45</v>
      </c>
      <c r="AC12" s="54" t="s">
        <v>1</v>
      </c>
      <c r="AD12" s="8">
        <v>9</v>
      </c>
      <c r="AE12" s="8">
        <v>5</v>
      </c>
      <c r="AF12" s="8">
        <v>1</v>
      </c>
      <c r="AG12" s="8">
        <v>4</v>
      </c>
      <c r="AH12" s="52">
        <f t="shared" si="11"/>
        <v>19</v>
      </c>
      <c r="AI12" s="53">
        <f t="shared" si="8"/>
        <v>0.47499999999999998</v>
      </c>
      <c r="AJ12" s="65" t="s">
        <v>2</v>
      </c>
      <c r="AK12" s="8">
        <v>10</v>
      </c>
      <c r="AL12" s="8">
        <v>6</v>
      </c>
      <c r="AM12" s="8">
        <v>9</v>
      </c>
      <c r="AN12" s="8">
        <v>9</v>
      </c>
      <c r="AO12" s="12">
        <f t="shared" si="9"/>
        <v>34</v>
      </c>
      <c r="AP12" s="66">
        <f t="shared" si="10"/>
        <v>0.85</v>
      </c>
    </row>
    <row r="13" spans="1:42" ht="15.75" x14ac:dyDescent="0.25">
      <c r="A13" s="52" t="s">
        <v>1</v>
      </c>
      <c r="B13" s="45">
        <v>10</v>
      </c>
      <c r="C13" s="1">
        <v>8.5</v>
      </c>
      <c r="D13" s="1">
        <v>8</v>
      </c>
      <c r="E13" s="1">
        <v>8</v>
      </c>
      <c r="F13" s="52">
        <f t="shared" si="0"/>
        <v>34.5</v>
      </c>
      <c r="G13" s="53">
        <f t="shared" si="1"/>
        <v>0.86250000000000004</v>
      </c>
      <c r="H13" s="54" t="s">
        <v>1</v>
      </c>
      <c r="I13" s="8">
        <v>10</v>
      </c>
      <c r="J13" s="8">
        <v>1</v>
      </c>
      <c r="K13" s="8">
        <v>8</v>
      </c>
      <c r="L13" s="8">
        <v>4</v>
      </c>
      <c r="M13" s="52">
        <f t="shared" si="2"/>
        <v>23</v>
      </c>
      <c r="N13" s="53">
        <f t="shared" si="3"/>
        <v>0.57499999999999996</v>
      </c>
      <c r="O13" s="54" t="s">
        <v>1</v>
      </c>
      <c r="P13" s="8">
        <v>9.5</v>
      </c>
      <c r="Q13" s="8">
        <v>10</v>
      </c>
      <c r="R13" s="8">
        <v>10</v>
      </c>
      <c r="S13" s="8">
        <v>1</v>
      </c>
      <c r="T13" s="52">
        <f t="shared" si="4"/>
        <v>30.5</v>
      </c>
      <c r="U13" s="53">
        <f t="shared" si="5"/>
        <v>0.76249999999999996</v>
      </c>
      <c r="V13" s="54" t="s">
        <v>1</v>
      </c>
      <c r="W13" s="8">
        <v>2</v>
      </c>
      <c r="X13" s="8">
        <v>5</v>
      </c>
      <c r="Y13" s="8">
        <v>3</v>
      </c>
      <c r="Z13" s="8">
        <v>7.5</v>
      </c>
      <c r="AA13" s="52">
        <f t="shared" si="6"/>
        <v>17.5</v>
      </c>
      <c r="AB13" s="53">
        <f t="shared" si="7"/>
        <v>0.4375</v>
      </c>
      <c r="AC13" s="54" t="s">
        <v>2</v>
      </c>
      <c r="AD13" s="8">
        <v>7.5</v>
      </c>
      <c r="AE13" s="8">
        <v>8</v>
      </c>
      <c r="AF13" s="8">
        <v>0</v>
      </c>
      <c r="AG13" s="8">
        <v>3</v>
      </c>
      <c r="AH13" s="52">
        <f t="shared" si="11"/>
        <v>18.5</v>
      </c>
      <c r="AI13" s="53">
        <f t="shared" si="8"/>
        <v>0.46250000000000002</v>
      </c>
      <c r="AJ13" s="65" t="s">
        <v>1</v>
      </c>
      <c r="AK13" s="8">
        <v>10</v>
      </c>
      <c r="AL13" s="8">
        <v>8</v>
      </c>
      <c r="AM13" s="8">
        <v>7</v>
      </c>
      <c r="AN13" s="8">
        <v>7</v>
      </c>
      <c r="AO13" s="12">
        <f t="shared" si="9"/>
        <v>32</v>
      </c>
      <c r="AP13" s="66">
        <f t="shared" si="10"/>
        <v>0.8</v>
      </c>
    </row>
    <row r="14" spans="1:42" ht="15.75" x14ac:dyDescent="0.25">
      <c r="A14" s="52" t="s">
        <v>1</v>
      </c>
      <c r="B14" s="45">
        <v>10</v>
      </c>
      <c r="C14" s="1">
        <v>8</v>
      </c>
      <c r="D14" s="1">
        <v>10</v>
      </c>
      <c r="E14" s="1">
        <v>6</v>
      </c>
      <c r="F14" s="52">
        <f t="shared" si="0"/>
        <v>34</v>
      </c>
      <c r="G14" s="53">
        <f t="shared" si="1"/>
        <v>0.85</v>
      </c>
      <c r="H14" s="54" t="s">
        <v>1</v>
      </c>
      <c r="I14" s="8">
        <v>5</v>
      </c>
      <c r="J14" s="8">
        <v>0.5</v>
      </c>
      <c r="K14" s="8">
        <v>8</v>
      </c>
      <c r="L14" s="8">
        <v>8</v>
      </c>
      <c r="M14" s="52">
        <f t="shared" si="2"/>
        <v>21.5</v>
      </c>
      <c r="N14" s="53">
        <f t="shared" si="3"/>
        <v>0.53749999999999998</v>
      </c>
      <c r="O14" s="54" t="s">
        <v>1</v>
      </c>
      <c r="P14" s="8">
        <v>9.5</v>
      </c>
      <c r="Q14" s="8">
        <v>10</v>
      </c>
      <c r="R14" s="8">
        <v>2</v>
      </c>
      <c r="S14" s="8">
        <v>8.5</v>
      </c>
      <c r="T14" s="52">
        <f t="shared" si="4"/>
        <v>30</v>
      </c>
      <c r="U14" s="53">
        <f t="shared" si="5"/>
        <v>0.75</v>
      </c>
      <c r="V14" s="54" t="s">
        <v>1</v>
      </c>
      <c r="W14" s="8">
        <v>3</v>
      </c>
      <c r="X14" s="8">
        <v>5.5</v>
      </c>
      <c r="Y14" s="8">
        <v>8</v>
      </c>
      <c r="Z14" s="8">
        <v>1</v>
      </c>
      <c r="AA14" s="52">
        <f t="shared" si="6"/>
        <v>17.5</v>
      </c>
      <c r="AB14" s="53">
        <f t="shared" si="7"/>
        <v>0.4375</v>
      </c>
      <c r="AC14" s="54" t="s">
        <v>1</v>
      </c>
      <c r="AD14" s="8">
        <v>7.5</v>
      </c>
      <c r="AE14" s="8">
        <v>9.5</v>
      </c>
      <c r="AF14" s="8">
        <v>1</v>
      </c>
      <c r="AG14" s="8">
        <v>0.5</v>
      </c>
      <c r="AH14" s="52">
        <f t="shared" si="11"/>
        <v>18.5</v>
      </c>
      <c r="AI14" s="53">
        <f t="shared" si="8"/>
        <v>0.46250000000000002</v>
      </c>
      <c r="AJ14" s="65" t="s">
        <v>1</v>
      </c>
      <c r="AK14" s="8">
        <v>10</v>
      </c>
      <c r="AL14" s="8">
        <v>10</v>
      </c>
      <c r="AM14" s="8">
        <v>10</v>
      </c>
      <c r="AN14" s="8">
        <v>1.5</v>
      </c>
      <c r="AO14" s="12">
        <f t="shared" si="9"/>
        <v>31.5</v>
      </c>
      <c r="AP14" s="66">
        <f t="shared" si="10"/>
        <v>0.78749999999999998</v>
      </c>
    </row>
    <row r="15" spans="1:42" ht="15.75" x14ac:dyDescent="0.25">
      <c r="A15" s="52" t="s">
        <v>1</v>
      </c>
      <c r="B15" s="45">
        <v>9</v>
      </c>
      <c r="C15" s="1">
        <v>10</v>
      </c>
      <c r="D15" s="1">
        <v>10</v>
      </c>
      <c r="E15" s="1">
        <v>4</v>
      </c>
      <c r="F15" s="52">
        <f t="shared" si="0"/>
        <v>33</v>
      </c>
      <c r="G15" s="53">
        <f t="shared" si="1"/>
        <v>0.82499999999999996</v>
      </c>
      <c r="H15" s="54" t="s">
        <v>2</v>
      </c>
      <c r="I15" s="8">
        <v>9</v>
      </c>
      <c r="J15" s="8">
        <v>0.5</v>
      </c>
      <c r="K15" s="8">
        <v>10</v>
      </c>
      <c r="L15" s="8">
        <v>2</v>
      </c>
      <c r="M15" s="52">
        <f t="shared" si="2"/>
        <v>21.5</v>
      </c>
      <c r="N15" s="53">
        <f t="shared" si="3"/>
        <v>0.53749999999999998</v>
      </c>
      <c r="O15" s="54" t="s">
        <v>1</v>
      </c>
      <c r="P15" s="8">
        <v>9.5</v>
      </c>
      <c r="Q15" s="8">
        <v>10</v>
      </c>
      <c r="R15" s="8">
        <v>8</v>
      </c>
      <c r="S15" s="8">
        <v>2.5</v>
      </c>
      <c r="T15" s="52">
        <f t="shared" si="4"/>
        <v>30</v>
      </c>
      <c r="U15" s="53">
        <f t="shared" si="5"/>
        <v>0.75</v>
      </c>
      <c r="V15" s="54" t="s">
        <v>1</v>
      </c>
      <c r="W15" s="8">
        <v>5</v>
      </c>
      <c r="X15" s="8">
        <v>5</v>
      </c>
      <c r="Y15" s="8">
        <v>5</v>
      </c>
      <c r="Z15" s="8">
        <v>1.5</v>
      </c>
      <c r="AA15" s="52">
        <f t="shared" si="6"/>
        <v>16.5</v>
      </c>
      <c r="AB15" s="53">
        <f t="shared" si="7"/>
        <v>0.41249999999999998</v>
      </c>
      <c r="AC15" s="54" t="s">
        <v>1</v>
      </c>
      <c r="AD15" s="8">
        <v>5</v>
      </c>
      <c r="AE15" s="8">
        <v>7</v>
      </c>
      <c r="AF15" s="8">
        <v>1.5</v>
      </c>
      <c r="AG15" s="8">
        <v>4</v>
      </c>
      <c r="AH15" s="52">
        <f t="shared" si="11"/>
        <v>17.5</v>
      </c>
      <c r="AI15" s="53">
        <f t="shared" si="8"/>
        <v>0.4375</v>
      </c>
      <c r="AJ15" s="65" t="s">
        <v>1</v>
      </c>
      <c r="AK15" s="8">
        <v>8</v>
      </c>
      <c r="AL15" s="8">
        <v>8.5</v>
      </c>
      <c r="AM15" s="8">
        <v>9.5</v>
      </c>
      <c r="AN15" s="8">
        <v>5</v>
      </c>
      <c r="AO15" s="12">
        <f t="shared" si="9"/>
        <v>31</v>
      </c>
      <c r="AP15" s="66">
        <f t="shared" si="10"/>
        <v>0.77500000000000002</v>
      </c>
    </row>
    <row r="16" spans="1:42" ht="15.75" x14ac:dyDescent="0.25">
      <c r="A16" s="52" t="s">
        <v>1</v>
      </c>
      <c r="B16" s="45">
        <v>10</v>
      </c>
      <c r="C16" s="1">
        <v>5</v>
      </c>
      <c r="D16" s="1">
        <v>10</v>
      </c>
      <c r="E16" s="1">
        <v>6</v>
      </c>
      <c r="F16" s="52">
        <f t="shared" si="0"/>
        <v>31</v>
      </c>
      <c r="G16" s="53">
        <f t="shared" si="1"/>
        <v>0.77500000000000002</v>
      </c>
      <c r="H16" s="54" t="s">
        <v>1</v>
      </c>
      <c r="I16" s="8">
        <v>10</v>
      </c>
      <c r="J16" s="8">
        <v>1.5</v>
      </c>
      <c r="K16" s="8">
        <v>8</v>
      </c>
      <c r="L16" s="8">
        <v>0.5</v>
      </c>
      <c r="M16" s="52">
        <f t="shared" si="2"/>
        <v>20</v>
      </c>
      <c r="N16" s="53">
        <f t="shared" si="3"/>
        <v>0.5</v>
      </c>
      <c r="O16" s="54" t="s">
        <v>1</v>
      </c>
      <c r="P16" s="8">
        <v>10</v>
      </c>
      <c r="Q16" s="8">
        <v>7</v>
      </c>
      <c r="R16" s="8">
        <v>2</v>
      </c>
      <c r="S16" s="8">
        <v>8.5</v>
      </c>
      <c r="T16" s="52">
        <f t="shared" si="4"/>
        <v>27.5</v>
      </c>
      <c r="U16" s="53">
        <f t="shared" si="5"/>
        <v>0.6875</v>
      </c>
      <c r="V16" s="54" t="s">
        <v>2</v>
      </c>
      <c r="W16" s="8">
        <v>5</v>
      </c>
      <c r="X16" s="8">
        <v>7</v>
      </c>
      <c r="Y16" s="8">
        <v>3</v>
      </c>
      <c r="Z16" s="8">
        <v>1.5</v>
      </c>
      <c r="AA16" s="52">
        <f t="shared" si="6"/>
        <v>16.5</v>
      </c>
      <c r="AB16" s="53">
        <f t="shared" si="7"/>
        <v>0.41249999999999998</v>
      </c>
      <c r="AC16" s="54" t="s">
        <v>1</v>
      </c>
      <c r="AD16" s="8">
        <v>7</v>
      </c>
      <c r="AE16" s="8">
        <v>8</v>
      </c>
      <c r="AF16" s="8">
        <v>0</v>
      </c>
      <c r="AG16" s="8">
        <v>1</v>
      </c>
      <c r="AH16" s="52">
        <f t="shared" si="11"/>
        <v>16</v>
      </c>
      <c r="AI16" s="53">
        <f t="shared" si="8"/>
        <v>0.4</v>
      </c>
      <c r="AJ16" s="65" t="s">
        <v>2</v>
      </c>
      <c r="AK16" s="8">
        <v>8</v>
      </c>
      <c r="AL16" s="8">
        <v>5.5</v>
      </c>
      <c r="AM16" s="8">
        <v>7</v>
      </c>
      <c r="AN16" s="8">
        <v>10</v>
      </c>
      <c r="AO16" s="12">
        <f t="shared" si="9"/>
        <v>30.5</v>
      </c>
      <c r="AP16" s="66">
        <f t="shared" si="10"/>
        <v>0.76249999999999996</v>
      </c>
    </row>
    <row r="17" spans="1:42" ht="15.75" x14ac:dyDescent="0.25">
      <c r="A17" s="52" t="s">
        <v>2</v>
      </c>
      <c r="B17" s="45">
        <v>6</v>
      </c>
      <c r="C17" s="1">
        <v>8</v>
      </c>
      <c r="D17" s="1">
        <v>10</v>
      </c>
      <c r="E17" s="1">
        <v>6</v>
      </c>
      <c r="F17" s="52">
        <f t="shared" si="0"/>
        <v>30</v>
      </c>
      <c r="G17" s="53">
        <f t="shared" si="1"/>
        <v>0.75</v>
      </c>
      <c r="H17" s="54" t="s">
        <v>1</v>
      </c>
      <c r="I17" s="8">
        <v>9</v>
      </c>
      <c r="J17" s="8">
        <v>1</v>
      </c>
      <c r="K17" s="8">
        <v>10</v>
      </c>
      <c r="L17" s="8">
        <v>0</v>
      </c>
      <c r="M17" s="52">
        <f t="shared" si="2"/>
        <v>20</v>
      </c>
      <c r="N17" s="53">
        <f t="shared" si="3"/>
        <v>0.5</v>
      </c>
      <c r="O17" s="54" t="s">
        <v>1</v>
      </c>
      <c r="P17" s="8">
        <v>10</v>
      </c>
      <c r="Q17" s="8">
        <v>8</v>
      </c>
      <c r="R17" s="8">
        <v>8</v>
      </c>
      <c r="S17" s="8">
        <v>1</v>
      </c>
      <c r="T17" s="52">
        <f t="shared" si="4"/>
        <v>27</v>
      </c>
      <c r="U17" s="53">
        <f t="shared" si="5"/>
        <v>0.67500000000000004</v>
      </c>
      <c r="V17" s="54" t="s">
        <v>1</v>
      </c>
      <c r="W17" s="8">
        <v>2</v>
      </c>
      <c r="X17" s="8">
        <v>6.5</v>
      </c>
      <c r="Y17" s="8">
        <v>5</v>
      </c>
      <c r="Z17" s="8">
        <v>3</v>
      </c>
      <c r="AA17" s="52">
        <f t="shared" si="6"/>
        <v>16.5</v>
      </c>
      <c r="AB17" s="53">
        <f t="shared" si="7"/>
        <v>0.41249999999999998</v>
      </c>
      <c r="AC17" s="54" t="s">
        <v>2</v>
      </c>
      <c r="AD17" s="8">
        <v>3.5</v>
      </c>
      <c r="AE17" s="8">
        <v>7</v>
      </c>
      <c r="AF17" s="8">
        <v>1</v>
      </c>
      <c r="AG17" s="8">
        <v>2.5</v>
      </c>
      <c r="AH17" s="52">
        <f t="shared" si="11"/>
        <v>14</v>
      </c>
      <c r="AI17" s="53">
        <f t="shared" si="8"/>
        <v>0.35</v>
      </c>
      <c r="AJ17" s="65" t="s">
        <v>1</v>
      </c>
      <c r="AK17" s="8">
        <v>10</v>
      </c>
      <c r="AL17" s="8">
        <v>9</v>
      </c>
      <c r="AM17" s="8">
        <v>6.5</v>
      </c>
      <c r="AN17" s="8">
        <v>5</v>
      </c>
      <c r="AO17" s="12">
        <f t="shared" si="9"/>
        <v>30.5</v>
      </c>
      <c r="AP17" s="66">
        <f t="shared" si="10"/>
        <v>0.76249999999999996</v>
      </c>
    </row>
    <row r="18" spans="1:42" ht="15.75" x14ac:dyDescent="0.25">
      <c r="A18" s="52" t="s">
        <v>1</v>
      </c>
      <c r="B18" s="45">
        <v>10</v>
      </c>
      <c r="C18" s="1">
        <v>7.5</v>
      </c>
      <c r="D18" s="1">
        <v>5</v>
      </c>
      <c r="E18" s="1">
        <v>7</v>
      </c>
      <c r="F18" s="52">
        <f t="shared" si="0"/>
        <v>29.5</v>
      </c>
      <c r="G18" s="53">
        <f t="shared" si="1"/>
        <v>0.73750000000000004</v>
      </c>
      <c r="H18" s="54" t="s">
        <v>2</v>
      </c>
      <c r="I18" s="8">
        <v>6</v>
      </c>
      <c r="J18" s="8">
        <v>4</v>
      </c>
      <c r="K18" s="8">
        <v>8.5</v>
      </c>
      <c r="L18" s="8">
        <v>1</v>
      </c>
      <c r="M18" s="52">
        <f t="shared" si="2"/>
        <v>19.5</v>
      </c>
      <c r="N18" s="53">
        <f t="shared" si="3"/>
        <v>0.48749999999999999</v>
      </c>
      <c r="O18" s="54" t="s">
        <v>1</v>
      </c>
      <c r="P18" s="8">
        <v>9</v>
      </c>
      <c r="Q18" s="8">
        <v>8</v>
      </c>
      <c r="R18" s="8">
        <v>3</v>
      </c>
      <c r="S18" s="8">
        <v>5.5</v>
      </c>
      <c r="T18" s="52">
        <f t="shared" si="4"/>
        <v>25.5</v>
      </c>
      <c r="U18" s="53">
        <f t="shared" si="5"/>
        <v>0.63749999999999996</v>
      </c>
      <c r="V18" s="54" t="s">
        <v>1</v>
      </c>
      <c r="W18" s="8">
        <v>3</v>
      </c>
      <c r="X18" s="8">
        <v>5</v>
      </c>
      <c r="Y18" s="8">
        <v>5</v>
      </c>
      <c r="Z18" s="8">
        <v>3</v>
      </c>
      <c r="AA18" s="52">
        <f t="shared" si="6"/>
        <v>16</v>
      </c>
      <c r="AB18" s="53">
        <f t="shared" si="7"/>
        <v>0.4</v>
      </c>
      <c r="AC18" s="54" t="s">
        <v>1</v>
      </c>
      <c r="AD18" s="8">
        <v>5</v>
      </c>
      <c r="AE18" s="8">
        <v>4</v>
      </c>
      <c r="AF18" s="8">
        <v>0.5</v>
      </c>
      <c r="AG18" s="8">
        <v>1</v>
      </c>
      <c r="AH18" s="52">
        <f t="shared" si="11"/>
        <v>10.5</v>
      </c>
      <c r="AI18" s="53">
        <f t="shared" si="8"/>
        <v>0.26250000000000001</v>
      </c>
      <c r="AJ18" s="65" t="s">
        <v>1</v>
      </c>
      <c r="AK18" s="8">
        <v>10</v>
      </c>
      <c r="AL18" s="8">
        <v>7</v>
      </c>
      <c r="AM18" s="8">
        <v>8.5</v>
      </c>
      <c r="AN18" s="8">
        <v>4</v>
      </c>
      <c r="AO18" s="12">
        <f t="shared" si="9"/>
        <v>29.5</v>
      </c>
      <c r="AP18" s="66">
        <f t="shared" si="10"/>
        <v>0.73750000000000004</v>
      </c>
    </row>
    <row r="19" spans="1:42" ht="15.75" x14ac:dyDescent="0.25">
      <c r="A19" s="52" t="s">
        <v>1</v>
      </c>
      <c r="B19" s="45">
        <v>3</v>
      </c>
      <c r="C19" s="1">
        <v>8</v>
      </c>
      <c r="D19" s="1">
        <v>10</v>
      </c>
      <c r="E19" s="1">
        <v>8</v>
      </c>
      <c r="F19" s="52">
        <f t="shared" si="0"/>
        <v>29</v>
      </c>
      <c r="G19" s="53">
        <f t="shared" si="1"/>
        <v>0.72499999999999998</v>
      </c>
      <c r="H19" s="54" t="s">
        <v>2</v>
      </c>
      <c r="I19" s="8">
        <v>5</v>
      </c>
      <c r="J19" s="8">
        <v>1.5</v>
      </c>
      <c r="K19" s="8">
        <v>10</v>
      </c>
      <c r="L19" s="8">
        <v>1</v>
      </c>
      <c r="M19" s="52">
        <f t="shared" si="2"/>
        <v>17.5</v>
      </c>
      <c r="N19" s="53">
        <f t="shared" si="3"/>
        <v>0.4375</v>
      </c>
      <c r="O19" s="54" t="s">
        <v>1</v>
      </c>
      <c r="P19" s="8">
        <v>6.5</v>
      </c>
      <c r="Q19" s="8">
        <v>10</v>
      </c>
      <c r="R19" s="8">
        <v>8</v>
      </c>
      <c r="S19" s="8">
        <v>0.5</v>
      </c>
      <c r="T19" s="52">
        <f t="shared" si="4"/>
        <v>25</v>
      </c>
      <c r="U19" s="53">
        <f t="shared" si="5"/>
        <v>0.625</v>
      </c>
      <c r="V19" s="54" t="s">
        <v>2</v>
      </c>
      <c r="W19" s="8">
        <v>2</v>
      </c>
      <c r="X19" s="8">
        <v>4</v>
      </c>
      <c r="Y19" s="8">
        <v>5</v>
      </c>
      <c r="Z19" s="8">
        <v>3</v>
      </c>
      <c r="AA19" s="52">
        <f t="shared" si="6"/>
        <v>14</v>
      </c>
      <c r="AB19" s="53">
        <f t="shared" si="7"/>
        <v>0.35</v>
      </c>
      <c r="AC19" s="54" t="s">
        <v>1</v>
      </c>
      <c r="AD19" s="8">
        <v>0.5</v>
      </c>
      <c r="AE19" s="8">
        <v>3</v>
      </c>
      <c r="AF19" s="8">
        <v>0.5</v>
      </c>
      <c r="AG19" s="8">
        <v>4</v>
      </c>
      <c r="AH19" s="52">
        <f t="shared" si="11"/>
        <v>8</v>
      </c>
      <c r="AI19" s="53">
        <f t="shared" si="8"/>
        <v>0.2</v>
      </c>
      <c r="AJ19" s="65" t="s">
        <v>1</v>
      </c>
      <c r="AK19" s="8">
        <v>10</v>
      </c>
      <c r="AL19" s="8">
        <v>10</v>
      </c>
      <c r="AM19" s="8">
        <v>6.5</v>
      </c>
      <c r="AN19" s="8">
        <v>2.5</v>
      </c>
      <c r="AO19" s="12">
        <f t="shared" si="9"/>
        <v>29</v>
      </c>
      <c r="AP19" s="66">
        <f t="shared" si="10"/>
        <v>0.72499999999999998</v>
      </c>
    </row>
    <row r="20" spans="1:42" ht="15.75" x14ac:dyDescent="0.25">
      <c r="A20" s="52" t="s">
        <v>1</v>
      </c>
      <c r="B20" s="45">
        <v>9</v>
      </c>
      <c r="C20" s="1">
        <v>6</v>
      </c>
      <c r="D20" s="1">
        <v>10</v>
      </c>
      <c r="E20" s="1">
        <v>3</v>
      </c>
      <c r="F20" s="52">
        <f t="shared" si="0"/>
        <v>28</v>
      </c>
      <c r="G20" s="53">
        <f t="shared" si="1"/>
        <v>0.7</v>
      </c>
      <c r="H20" s="54" t="s">
        <v>1</v>
      </c>
      <c r="I20" s="8">
        <v>3</v>
      </c>
      <c r="J20" s="8">
        <v>1</v>
      </c>
      <c r="K20" s="8">
        <v>10</v>
      </c>
      <c r="L20" s="8">
        <v>1</v>
      </c>
      <c r="M20" s="52">
        <f t="shared" si="2"/>
        <v>15</v>
      </c>
      <c r="N20" s="53">
        <f t="shared" si="3"/>
        <v>0.375</v>
      </c>
      <c r="O20" s="54" t="s">
        <v>2</v>
      </c>
      <c r="P20" s="8">
        <v>9.5</v>
      </c>
      <c r="Q20" s="8">
        <v>7</v>
      </c>
      <c r="R20" s="8">
        <v>6</v>
      </c>
      <c r="S20" s="8">
        <v>0</v>
      </c>
      <c r="T20" s="52">
        <f t="shared" si="4"/>
        <v>22.5</v>
      </c>
      <c r="U20" s="53">
        <f t="shared" si="5"/>
        <v>0.5625</v>
      </c>
      <c r="V20" s="54" t="s">
        <v>2</v>
      </c>
      <c r="W20" s="8">
        <v>4</v>
      </c>
      <c r="X20" s="8">
        <v>2</v>
      </c>
      <c r="Y20" s="8">
        <v>4</v>
      </c>
      <c r="Z20" s="8">
        <v>3.5</v>
      </c>
      <c r="AA20" s="52">
        <f t="shared" si="6"/>
        <v>13.5</v>
      </c>
      <c r="AB20" s="53">
        <f t="shared" si="7"/>
        <v>0.33750000000000002</v>
      </c>
      <c r="AC20" s="54" t="s">
        <v>1</v>
      </c>
      <c r="AD20" s="8">
        <v>2.5</v>
      </c>
      <c r="AE20" s="8">
        <v>3</v>
      </c>
      <c r="AF20" s="8">
        <v>0.5</v>
      </c>
      <c r="AG20" s="8">
        <v>1</v>
      </c>
      <c r="AH20" s="52">
        <f t="shared" si="11"/>
        <v>7</v>
      </c>
      <c r="AI20" s="53">
        <f t="shared" si="8"/>
        <v>0.17499999999999999</v>
      </c>
      <c r="AJ20" s="65" t="s">
        <v>2</v>
      </c>
      <c r="AK20" s="8">
        <v>9.5</v>
      </c>
      <c r="AL20" s="8">
        <v>5.5</v>
      </c>
      <c r="AM20" s="8">
        <v>5.5</v>
      </c>
      <c r="AN20" s="8">
        <v>6</v>
      </c>
      <c r="AO20" s="12">
        <f t="shared" si="9"/>
        <v>26.5</v>
      </c>
      <c r="AP20" s="66">
        <f t="shared" si="10"/>
        <v>0.66249999999999998</v>
      </c>
    </row>
    <row r="21" spans="1:42" ht="15.75" x14ac:dyDescent="0.25">
      <c r="A21" s="52" t="s">
        <v>2</v>
      </c>
      <c r="B21" s="45">
        <v>3.5</v>
      </c>
      <c r="C21" s="1">
        <v>10</v>
      </c>
      <c r="D21" s="1">
        <v>6</v>
      </c>
      <c r="E21" s="1">
        <v>7</v>
      </c>
      <c r="F21" s="52">
        <f t="shared" si="0"/>
        <v>26.5</v>
      </c>
      <c r="G21" s="53">
        <f t="shared" si="1"/>
        <v>0.66249999999999998</v>
      </c>
      <c r="H21" s="54" t="s">
        <v>2</v>
      </c>
      <c r="I21" s="8">
        <v>1</v>
      </c>
      <c r="J21" s="8">
        <v>1.5</v>
      </c>
      <c r="K21" s="8">
        <v>10</v>
      </c>
      <c r="L21" s="8">
        <v>1</v>
      </c>
      <c r="M21" s="52">
        <f t="shared" si="2"/>
        <v>13.5</v>
      </c>
      <c r="N21" s="53">
        <f t="shared" si="3"/>
        <v>0.33750000000000002</v>
      </c>
      <c r="O21" s="54" t="s">
        <v>2</v>
      </c>
      <c r="P21" s="8">
        <v>9.5</v>
      </c>
      <c r="Q21" s="8">
        <v>4</v>
      </c>
      <c r="R21" s="8">
        <v>6.5</v>
      </c>
      <c r="S21" s="8">
        <v>0.5</v>
      </c>
      <c r="T21" s="52">
        <f t="shared" si="4"/>
        <v>20.5</v>
      </c>
      <c r="U21" s="53">
        <f t="shared" si="5"/>
        <v>0.51249999999999996</v>
      </c>
      <c r="V21" s="54" t="s">
        <v>1</v>
      </c>
      <c r="W21" s="8">
        <v>1</v>
      </c>
      <c r="X21" s="8">
        <v>5</v>
      </c>
      <c r="Y21" s="8">
        <v>5</v>
      </c>
      <c r="Z21" s="8">
        <v>1.5</v>
      </c>
      <c r="AA21" s="52">
        <f t="shared" si="6"/>
        <v>12.5</v>
      </c>
      <c r="AB21" s="53">
        <f t="shared" si="7"/>
        <v>0.3125</v>
      </c>
      <c r="AC21" s="84" t="s">
        <v>1</v>
      </c>
      <c r="AD21" s="33">
        <v>10</v>
      </c>
      <c r="AE21" s="33">
        <v>9</v>
      </c>
      <c r="AF21" s="33">
        <v>10</v>
      </c>
      <c r="AG21" s="33">
        <v>10</v>
      </c>
      <c r="AH21" s="32">
        <f>SUM(AD21:AG21)</f>
        <v>39</v>
      </c>
      <c r="AI21" s="85">
        <f t="shared" si="8"/>
        <v>0.97499999999999998</v>
      </c>
      <c r="AJ21" s="65" t="s">
        <v>2</v>
      </c>
      <c r="AK21" s="8">
        <v>10</v>
      </c>
      <c r="AL21" s="8">
        <v>3.5</v>
      </c>
      <c r="AM21" s="8">
        <v>6</v>
      </c>
      <c r="AN21" s="8">
        <v>6.5</v>
      </c>
      <c r="AO21" s="12">
        <f t="shared" si="9"/>
        <v>26</v>
      </c>
      <c r="AP21" s="66">
        <f t="shared" si="10"/>
        <v>0.65</v>
      </c>
    </row>
    <row r="22" spans="1:42" ht="15.75" x14ac:dyDescent="0.25">
      <c r="A22" s="52" t="s">
        <v>1</v>
      </c>
      <c r="B22" s="45">
        <v>10</v>
      </c>
      <c r="C22" s="1">
        <v>5</v>
      </c>
      <c r="D22" s="1">
        <v>5</v>
      </c>
      <c r="E22" s="1">
        <v>5</v>
      </c>
      <c r="F22" s="52">
        <f t="shared" si="0"/>
        <v>25</v>
      </c>
      <c r="G22" s="53">
        <f t="shared" si="1"/>
        <v>0.625</v>
      </c>
      <c r="H22" s="54" t="s">
        <v>2</v>
      </c>
      <c r="I22" s="8">
        <v>10</v>
      </c>
      <c r="J22" s="8">
        <v>1.5</v>
      </c>
      <c r="K22" s="8">
        <v>0</v>
      </c>
      <c r="L22" s="8">
        <v>2</v>
      </c>
      <c r="M22" s="52">
        <f t="shared" si="2"/>
        <v>13.5</v>
      </c>
      <c r="N22" s="53">
        <f t="shared" si="3"/>
        <v>0.33750000000000002</v>
      </c>
      <c r="O22" s="54" t="s">
        <v>1</v>
      </c>
      <c r="P22" s="8">
        <v>6</v>
      </c>
      <c r="Q22" s="8">
        <v>1</v>
      </c>
      <c r="R22" s="8">
        <v>5.5</v>
      </c>
      <c r="S22" s="8">
        <v>2</v>
      </c>
      <c r="T22" s="52">
        <f t="shared" si="4"/>
        <v>14.5</v>
      </c>
      <c r="U22" s="53">
        <f t="shared" si="5"/>
        <v>0.36249999999999999</v>
      </c>
      <c r="V22" s="54" t="s">
        <v>2</v>
      </c>
      <c r="W22" s="8">
        <v>1</v>
      </c>
      <c r="X22" s="8">
        <v>1.5</v>
      </c>
      <c r="Y22" s="8">
        <v>5</v>
      </c>
      <c r="Z22" s="8">
        <v>3.5</v>
      </c>
      <c r="AA22" s="52">
        <f t="shared" si="6"/>
        <v>11</v>
      </c>
      <c r="AB22" s="53">
        <f t="shared" si="7"/>
        <v>0.27500000000000002</v>
      </c>
      <c r="AC22" s="86" t="s">
        <v>1</v>
      </c>
      <c r="AD22" s="35">
        <v>10</v>
      </c>
      <c r="AE22" s="35">
        <v>8</v>
      </c>
      <c r="AF22" s="35">
        <v>7</v>
      </c>
      <c r="AG22" s="35">
        <v>10</v>
      </c>
      <c r="AH22" s="34">
        <f t="shared" ref="AH22:AH38" si="12">SUM(AD22:AG22)</f>
        <v>35</v>
      </c>
      <c r="AI22" s="87">
        <f t="shared" si="8"/>
        <v>0.875</v>
      </c>
      <c r="AJ22" s="65" t="s">
        <v>1</v>
      </c>
      <c r="AK22" s="8">
        <v>10</v>
      </c>
      <c r="AL22" s="8">
        <v>6</v>
      </c>
      <c r="AM22" s="8">
        <v>5.5</v>
      </c>
      <c r="AN22" s="8">
        <v>3.5</v>
      </c>
      <c r="AO22" s="12">
        <f t="shared" si="9"/>
        <v>25</v>
      </c>
      <c r="AP22" s="66">
        <f t="shared" si="10"/>
        <v>0.625</v>
      </c>
    </row>
    <row r="23" spans="1:42" ht="15.75" x14ac:dyDescent="0.25">
      <c r="A23" s="52" t="s">
        <v>2</v>
      </c>
      <c r="B23" s="45">
        <v>3</v>
      </c>
      <c r="C23" s="1">
        <v>8.5</v>
      </c>
      <c r="D23" s="1">
        <v>6</v>
      </c>
      <c r="E23" s="1">
        <v>4.5</v>
      </c>
      <c r="F23" s="52">
        <f t="shared" si="0"/>
        <v>22</v>
      </c>
      <c r="G23" s="53">
        <f t="shared" si="1"/>
        <v>0.55000000000000004</v>
      </c>
      <c r="H23" s="54" t="s">
        <v>1</v>
      </c>
      <c r="I23" s="8">
        <v>10</v>
      </c>
      <c r="J23" s="8">
        <v>2</v>
      </c>
      <c r="K23" s="8">
        <v>0.5</v>
      </c>
      <c r="L23" s="8">
        <v>1</v>
      </c>
      <c r="M23" s="52">
        <f t="shared" si="2"/>
        <v>13.5</v>
      </c>
      <c r="N23" s="53">
        <f t="shared" si="3"/>
        <v>0.33750000000000002</v>
      </c>
      <c r="O23" s="82" t="s">
        <v>1</v>
      </c>
      <c r="P23" s="29">
        <v>9.5</v>
      </c>
      <c r="Q23" s="29">
        <v>10</v>
      </c>
      <c r="R23" s="29">
        <v>9.5</v>
      </c>
      <c r="S23" s="29">
        <v>8</v>
      </c>
      <c r="T23" s="26">
        <f t="shared" si="4"/>
        <v>37</v>
      </c>
      <c r="U23" s="83">
        <f t="shared" si="5"/>
        <v>0.92500000000000004</v>
      </c>
      <c r="V23" s="54" t="s">
        <v>1</v>
      </c>
      <c r="W23" s="8">
        <v>5</v>
      </c>
      <c r="X23" s="8">
        <v>1</v>
      </c>
      <c r="Y23" s="8">
        <v>2</v>
      </c>
      <c r="Z23" s="8">
        <v>1</v>
      </c>
      <c r="AA23" s="52">
        <f t="shared" si="6"/>
        <v>9</v>
      </c>
      <c r="AB23" s="53">
        <f t="shared" si="7"/>
        <v>0.22500000000000001</v>
      </c>
      <c r="AC23" s="86" t="s">
        <v>2</v>
      </c>
      <c r="AD23" s="35">
        <v>10</v>
      </c>
      <c r="AE23" s="35">
        <v>9</v>
      </c>
      <c r="AF23" s="35">
        <v>0</v>
      </c>
      <c r="AG23" s="35">
        <v>10</v>
      </c>
      <c r="AH23" s="34">
        <f t="shared" si="12"/>
        <v>29</v>
      </c>
      <c r="AI23" s="87">
        <f t="shared" si="8"/>
        <v>0.72499999999999998</v>
      </c>
      <c r="AJ23" s="65" t="s">
        <v>2</v>
      </c>
      <c r="AK23" s="8">
        <v>8</v>
      </c>
      <c r="AL23" s="8">
        <v>6</v>
      </c>
      <c r="AM23" s="8">
        <v>6.5</v>
      </c>
      <c r="AN23" s="8">
        <v>4</v>
      </c>
      <c r="AO23" s="12">
        <f t="shared" si="9"/>
        <v>24.5</v>
      </c>
      <c r="AP23" s="66">
        <f t="shared" si="10"/>
        <v>0.61250000000000004</v>
      </c>
    </row>
    <row r="24" spans="1:42" ht="15.75" x14ac:dyDescent="0.25">
      <c r="A24" s="52" t="s">
        <v>2</v>
      </c>
      <c r="B24" s="45">
        <v>3</v>
      </c>
      <c r="C24" s="1">
        <v>5</v>
      </c>
      <c r="D24" s="1">
        <v>4</v>
      </c>
      <c r="E24" s="1">
        <v>9</v>
      </c>
      <c r="F24" s="52">
        <f t="shared" si="0"/>
        <v>21</v>
      </c>
      <c r="G24" s="53">
        <f t="shared" si="1"/>
        <v>0.52500000000000002</v>
      </c>
      <c r="H24" s="54" t="s">
        <v>1</v>
      </c>
      <c r="I24" s="8">
        <v>7</v>
      </c>
      <c r="J24" s="8">
        <v>3</v>
      </c>
      <c r="K24" s="8">
        <v>0</v>
      </c>
      <c r="L24" s="8">
        <v>1</v>
      </c>
      <c r="M24" s="52">
        <f t="shared" si="2"/>
        <v>11</v>
      </c>
      <c r="N24" s="53">
        <f t="shared" si="3"/>
        <v>0.27500000000000002</v>
      </c>
      <c r="O24" s="70" t="s">
        <v>1</v>
      </c>
      <c r="P24" s="30">
        <v>9.5</v>
      </c>
      <c r="Q24" s="30">
        <v>10</v>
      </c>
      <c r="R24" s="30">
        <v>9</v>
      </c>
      <c r="S24" s="30">
        <v>8</v>
      </c>
      <c r="T24" s="16">
        <f t="shared" si="4"/>
        <v>36.5</v>
      </c>
      <c r="U24" s="71">
        <f t="shared" si="5"/>
        <v>0.91249999999999998</v>
      </c>
      <c r="V24" s="54" t="s">
        <v>1</v>
      </c>
      <c r="W24" s="8">
        <v>2</v>
      </c>
      <c r="X24" s="8">
        <v>3</v>
      </c>
      <c r="Y24" s="8">
        <v>1.5</v>
      </c>
      <c r="Z24" s="8">
        <v>1</v>
      </c>
      <c r="AA24" s="52">
        <f t="shared" si="6"/>
        <v>7.5</v>
      </c>
      <c r="AB24" s="53">
        <f t="shared" si="7"/>
        <v>0.1875</v>
      </c>
      <c r="AC24" s="86" t="s">
        <v>1</v>
      </c>
      <c r="AD24" s="35">
        <v>10</v>
      </c>
      <c r="AE24" s="35">
        <v>8.5</v>
      </c>
      <c r="AF24" s="35">
        <v>10</v>
      </c>
      <c r="AG24" s="35">
        <v>0</v>
      </c>
      <c r="AH24" s="34">
        <f t="shared" si="12"/>
        <v>28.5</v>
      </c>
      <c r="AI24" s="87">
        <f t="shared" si="8"/>
        <v>0.71250000000000002</v>
      </c>
      <c r="AJ24" s="65" t="s">
        <v>1</v>
      </c>
      <c r="AK24" s="8">
        <v>10</v>
      </c>
      <c r="AL24" s="8">
        <v>4</v>
      </c>
      <c r="AM24" s="8">
        <v>1.5</v>
      </c>
      <c r="AN24" s="8">
        <v>8.5</v>
      </c>
      <c r="AO24" s="12">
        <f t="shared" si="9"/>
        <v>24</v>
      </c>
      <c r="AP24" s="66">
        <f t="shared" si="10"/>
        <v>0.6</v>
      </c>
    </row>
    <row r="25" spans="1:42" ht="15.75" x14ac:dyDescent="0.25">
      <c r="A25" s="52" t="s">
        <v>2</v>
      </c>
      <c r="B25" s="45">
        <v>9</v>
      </c>
      <c r="C25" s="1">
        <v>0</v>
      </c>
      <c r="D25" s="1">
        <v>4</v>
      </c>
      <c r="E25" s="1">
        <v>6</v>
      </c>
      <c r="F25" s="52">
        <f t="shared" si="0"/>
        <v>19</v>
      </c>
      <c r="G25" s="53">
        <f t="shared" si="1"/>
        <v>0.47499999999999998</v>
      </c>
      <c r="H25" s="54" t="s">
        <v>1</v>
      </c>
      <c r="I25" s="8">
        <v>7</v>
      </c>
      <c r="J25" s="8">
        <v>1</v>
      </c>
      <c r="K25" s="8">
        <v>0.5</v>
      </c>
      <c r="L25" s="8">
        <v>2</v>
      </c>
      <c r="M25" s="52">
        <f t="shared" si="2"/>
        <v>10.5</v>
      </c>
      <c r="N25" s="53">
        <f t="shared" si="3"/>
        <v>0.26250000000000001</v>
      </c>
      <c r="O25" s="70" t="s">
        <v>1</v>
      </c>
      <c r="P25" s="30">
        <v>8.5</v>
      </c>
      <c r="Q25" s="30">
        <v>9.5</v>
      </c>
      <c r="R25" s="30">
        <v>10</v>
      </c>
      <c r="S25" s="30">
        <v>8</v>
      </c>
      <c r="T25" s="16">
        <f t="shared" si="4"/>
        <v>36</v>
      </c>
      <c r="U25" s="71">
        <f t="shared" si="5"/>
        <v>0.9</v>
      </c>
      <c r="V25" s="77" t="s">
        <v>1</v>
      </c>
      <c r="W25" s="29">
        <v>10</v>
      </c>
      <c r="X25" s="29">
        <v>10</v>
      </c>
      <c r="Y25" s="29">
        <v>10</v>
      </c>
      <c r="Z25" s="29">
        <v>8</v>
      </c>
      <c r="AA25" s="26">
        <f t="shared" si="6"/>
        <v>38</v>
      </c>
      <c r="AB25" s="83">
        <f t="shared" si="7"/>
        <v>0.95</v>
      </c>
      <c r="AC25" s="86" t="s">
        <v>1</v>
      </c>
      <c r="AD25" s="35">
        <v>10</v>
      </c>
      <c r="AE25" s="35">
        <v>9.5</v>
      </c>
      <c r="AF25" s="35">
        <v>3</v>
      </c>
      <c r="AG25" s="35">
        <v>2</v>
      </c>
      <c r="AH25" s="34">
        <f t="shared" si="12"/>
        <v>24.5</v>
      </c>
      <c r="AI25" s="87">
        <f t="shared" si="8"/>
        <v>0.61250000000000004</v>
      </c>
      <c r="AJ25" s="77" t="s">
        <v>1</v>
      </c>
      <c r="AK25" s="29">
        <v>10</v>
      </c>
      <c r="AL25" s="29">
        <v>9.5</v>
      </c>
      <c r="AM25" s="29">
        <v>10</v>
      </c>
      <c r="AN25" s="29">
        <v>10</v>
      </c>
      <c r="AO25" s="26">
        <f t="shared" si="9"/>
        <v>39.5</v>
      </c>
      <c r="AP25" s="83">
        <f t="shared" si="10"/>
        <v>0.98750000000000004</v>
      </c>
    </row>
    <row r="26" spans="1:42" ht="15.75" x14ac:dyDescent="0.25">
      <c r="A26" s="52" t="s">
        <v>1</v>
      </c>
      <c r="B26" s="45">
        <v>3</v>
      </c>
      <c r="C26" s="1">
        <v>2</v>
      </c>
      <c r="D26" s="1">
        <v>7</v>
      </c>
      <c r="E26" s="1">
        <v>5</v>
      </c>
      <c r="F26" s="52">
        <f t="shared" si="0"/>
        <v>17</v>
      </c>
      <c r="G26" s="53">
        <f t="shared" si="1"/>
        <v>0.42499999999999999</v>
      </c>
      <c r="H26" s="54" t="s">
        <v>2</v>
      </c>
      <c r="I26" s="52">
        <v>10</v>
      </c>
      <c r="J26" s="52">
        <v>10</v>
      </c>
      <c r="K26" s="52">
        <v>10</v>
      </c>
      <c r="L26" s="52">
        <v>10</v>
      </c>
      <c r="M26" s="52">
        <f t="shared" si="2"/>
        <v>40</v>
      </c>
      <c r="N26" s="53">
        <f t="shared" si="3"/>
        <v>1</v>
      </c>
      <c r="O26" s="70" t="s">
        <v>1</v>
      </c>
      <c r="P26" s="30">
        <v>8.5</v>
      </c>
      <c r="Q26" s="30">
        <v>9.5</v>
      </c>
      <c r="R26" s="30">
        <v>10</v>
      </c>
      <c r="S26" s="30">
        <v>8</v>
      </c>
      <c r="T26" s="16">
        <f t="shared" si="4"/>
        <v>36</v>
      </c>
      <c r="U26" s="71">
        <f t="shared" si="5"/>
        <v>0.9</v>
      </c>
      <c r="V26" s="67" t="s">
        <v>1</v>
      </c>
      <c r="W26" s="30">
        <v>9</v>
      </c>
      <c r="X26" s="30">
        <v>8</v>
      </c>
      <c r="Y26" s="30">
        <v>10</v>
      </c>
      <c r="Z26" s="30">
        <v>4</v>
      </c>
      <c r="AA26" s="16">
        <f t="shared" si="6"/>
        <v>31</v>
      </c>
      <c r="AB26" s="71">
        <f t="shared" si="7"/>
        <v>0.77500000000000002</v>
      </c>
      <c r="AC26" s="86" t="s">
        <v>1</v>
      </c>
      <c r="AD26" s="35">
        <v>8</v>
      </c>
      <c r="AE26" s="35">
        <v>6</v>
      </c>
      <c r="AF26" s="35">
        <v>0</v>
      </c>
      <c r="AG26" s="35">
        <v>10</v>
      </c>
      <c r="AH26" s="34">
        <f t="shared" si="12"/>
        <v>24</v>
      </c>
      <c r="AI26" s="87">
        <f t="shared" si="8"/>
        <v>0.6</v>
      </c>
      <c r="AJ26" s="67" t="s">
        <v>1</v>
      </c>
      <c r="AK26" s="30">
        <v>10</v>
      </c>
      <c r="AL26" s="30">
        <v>10</v>
      </c>
      <c r="AM26" s="30">
        <v>10</v>
      </c>
      <c r="AN26" s="30">
        <v>9.5</v>
      </c>
      <c r="AO26" s="16">
        <f t="shared" si="9"/>
        <v>39.5</v>
      </c>
      <c r="AP26" s="71">
        <f t="shared" si="10"/>
        <v>0.98750000000000004</v>
      </c>
    </row>
    <row r="27" spans="1:42" ht="15.75" x14ac:dyDescent="0.25">
      <c r="A27" s="52" t="s">
        <v>1</v>
      </c>
      <c r="B27" s="45">
        <v>4</v>
      </c>
      <c r="C27" s="1">
        <v>1.5</v>
      </c>
      <c r="D27" s="1">
        <v>4</v>
      </c>
      <c r="E27" s="1">
        <v>5.5</v>
      </c>
      <c r="F27" s="52">
        <f t="shared" si="0"/>
        <v>15</v>
      </c>
      <c r="G27" s="53">
        <f t="shared" si="1"/>
        <v>0.375</v>
      </c>
      <c r="H27" s="54" t="s">
        <v>1</v>
      </c>
      <c r="I27" s="52">
        <v>10</v>
      </c>
      <c r="J27" s="52">
        <v>9.5</v>
      </c>
      <c r="K27" s="52">
        <v>10</v>
      </c>
      <c r="L27" s="52">
        <v>10</v>
      </c>
      <c r="M27" s="52">
        <f t="shared" si="2"/>
        <v>39.5</v>
      </c>
      <c r="N27" s="53">
        <f t="shared" si="3"/>
        <v>0.98750000000000004</v>
      </c>
      <c r="O27" s="70" t="s">
        <v>1</v>
      </c>
      <c r="P27" s="30">
        <v>8.5</v>
      </c>
      <c r="Q27" s="30">
        <v>9.5</v>
      </c>
      <c r="R27" s="30">
        <v>10</v>
      </c>
      <c r="S27" s="30">
        <v>8</v>
      </c>
      <c r="T27" s="16">
        <f t="shared" si="4"/>
        <v>36</v>
      </c>
      <c r="U27" s="71">
        <f t="shared" si="5"/>
        <v>0.9</v>
      </c>
      <c r="V27" s="67" t="s">
        <v>1</v>
      </c>
      <c r="W27" s="30">
        <v>9.5</v>
      </c>
      <c r="X27" s="30">
        <v>8</v>
      </c>
      <c r="Y27" s="30">
        <v>10</v>
      </c>
      <c r="Z27" s="30">
        <v>3</v>
      </c>
      <c r="AA27" s="16">
        <f t="shared" si="6"/>
        <v>30.5</v>
      </c>
      <c r="AB27" s="71">
        <f t="shared" si="7"/>
        <v>0.76249999999999996</v>
      </c>
      <c r="AC27" s="86" t="s">
        <v>1</v>
      </c>
      <c r="AD27" s="35">
        <v>10</v>
      </c>
      <c r="AE27" s="35">
        <v>8.5</v>
      </c>
      <c r="AF27" s="35">
        <v>5</v>
      </c>
      <c r="AG27" s="35">
        <v>0</v>
      </c>
      <c r="AH27" s="34">
        <f t="shared" si="12"/>
        <v>23.5</v>
      </c>
      <c r="AI27" s="87">
        <f t="shared" si="8"/>
        <v>0.58750000000000002</v>
      </c>
      <c r="AJ27" s="67" t="s">
        <v>1</v>
      </c>
      <c r="AK27" s="30">
        <v>10</v>
      </c>
      <c r="AL27" s="30">
        <v>9.5</v>
      </c>
      <c r="AM27" s="30">
        <v>10</v>
      </c>
      <c r="AN27" s="30">
        <v>10</v>
      </c>
      <c r="AO27" s="16">
        <f t="shared" si="9"/>
        <v>39.5</v>
      </c>
      <c r="AP27" s="71">
        <f t="shared" si="10"/>
        <v>0.98750000000000004</v>
      </c>
    </row>
    <row r="28" spans="1:42" ht="15.75" x14ac:dyDescent="0.25">
      <c r="A28" s="52" t="s">
        <v>1</v>
      </c>
      <c r="B28" s="45">
        <v>3</v>
      </c>
      <c r="C28" s="1">
        <v>0</v>
      </c>
      <c r="D28" s="1">
        <v>0</v>
      </c>
      <c r="E28" s="1">
        <v>7</v>
      </c>
      <c r="F28" s="52">
        <f t="shared" si="0"/>
        <v>10</v>
      </c>
      <c r="G28" s="53">
        <f t="shared" si="1"/>
        <v>0.25</v>
      </c>
      <c r="H28" s="54" t="s">
        <v>1</v>
      </c>
      <c r="I28" s="52">
        <v>10</v>
      </c>
      <c r="J28" s="52">
        <v>10</v>
      </c>
      <c r="K28" s="52">
        <v>9</v>
      </c>
      <c r="L28" s="52">
        <v>10</v>
      </c>
      <c r="M28" s="52">
        <f t="shared" si="2"/>
        <v>39</v>
      </c>
      <c r="N28" s="53">
        <f t="shared" si="3"/>
        <v>0.97499999999999998</v>
      </c>
      <c r="O28" s="70" t="s">
        <v>1</v>
      </c>
      <c r="P28" s="30">
        <v>9</v>
      </c>
      <c r="Q28" s="30">
        <v>9</v>
      </c>
      <c r="R28" s="30">
        <v>9.5</v>
      </c>
      <c r="S28" s="30">
        <v>8</v>
      </c>
      <c r="T28" s="16">
        <f t="shared" si="4"/>
        <v>35.5</v>
      </c>
      <c r="U28" s="71">
        <f t="shared" si="5"/>
        <v>0.88749999999999996</v>
      </c>
      <c r="V28" s="67" t="s">
        <v>1</v>
      </c>
      <c r="W28" s="30">
        <v>9</v>
      </c>
      <c r="X28" s="30">
        <v>9</v>
      </c>
      <c r="Y28" s="30">
        <v>2</v>
      </c>
      <c r="Z28" s="30">
        <v>10</v>
      </c>
      <c r="AA28" s="16">
        <f t="shared" si="6"/>
        <v>30</v>
      </c>
      <c r="AB28" s="71">
        <f t="shared" si="7"/>
        <v>0.75</v>
      </c>
      <c r="AC28" s="86" t="s">
        <v>1</v>
      </c>
      <c r="AD28" s="35">
        <v>10</v>
      </c>
      <c r="AE28" s="35">
        <v>5.5</v>
      </c>
      <c r="AF28" s="35">
        <v>7</v>
      </c>
      <c r="AG28" s="35">
        <v>0</v>
      </c>
      <c r="AH28" s="34">
        <f t="shared" si="12"/>
        <v>22.5</v>
      </c>
      <c r="AI28" s="87">
        <f t="shared" si="8"/>
        <v>0.5625</v>
      </c>
      <c r="AJ28" s="67" t="s">
        <v>1</v>
      </c>
      <c r="AK28" s="30">
        <v>9.5</v>
      </c>
      <c r="AL28" s="30">
        <v>9.5</v>
      </c>
      <c r="AM28" s="30">
        <v>10</v>
      </c>
      <c r="AN28" s="30">
        <v>10</v>
      </c>
      <c r="AO28" s="16">
        <f t="shared" si="9"/>
        <v>39</v>
      </c>
      <c r="AP28" s="71">
        <f t="shared" si="10"/>
        <v>0.97499999999999998</v>
      </c>
    </row>
    <row r="29" spans="1:42" ht="15.75" x14ac:dyDescent="0.25">
      <c r="A29" s="26" t="s">
        <v>1</v>
      </c>
      <c r="B29" s="29">
        <v>10</v>
      </c>
      <c r="C29" s="29">
        <v>10</v>
      </c>
      <c r="D29" s="29">
        <v>10</v>
      </c>
      <c r="E29" s="29">
        <v>10</v>
      </c>
      <c r="F29" s="26">
        <f t="shared" si="0"/>
        <v>40</v>
      </c>
      <c r="G29" s="83">
        <f t="shared" si="1"/>
        <v>1</v>
      </c>
      <c r="H29" s="54" t="s">
        <v>1</v>
      </c>
      <c r="I29" s="52">
        <v>10</v>
      </c>
      <c r="J29" s="52">
        <v>9</v>
      </c>
      <c r="K29" s="52">
        <v>10</v>
      </c>
      <c r="L29" s="52">
        <v>10</v>
      </c>
      <c r="M29" s="52">
        <f t="shared" si="2"/>
        <v>39</v>
      </c>
      <c r="N29" s="53">
        <f t="shared" si="3"/>
        <v>0.97499999999999998</v>
      </c>
      <c r="O29" s="70" t="s">
        <v>2</v>
      </c>
      <c r="P29" s="30">
        <v>8.5</v>
      </c>
      <c r="Q29" s="30">
        <v>10</v>
      </c>
      <c r="R29" s="30">
        <v>9.5</v>
      </c>
      <c r="S29" s="30">
        <v>7</v>
      </c>
      <c r="T29" s="16">
        <f t="shared" si="4"/>
        <v>35</v>
      </c>
      <c r="U29" s="71">
        <f t="shared" si="5"/>
        <v>0.875</v>
      </c>
      <c r="V29" s="67" t="s">
        <v>1</v>
      </c>
      <c r="W29" s="30">
        <v>9</v>
      </c>
      <c r="X29" s="30">
        <v>9</v>
      </c>
      <c r="Y29" s="30">
        <v>10</v>
      </c>
      <c r="Z29" s="30">
        <v>2</v>
      </c>
      <c r="AA29" s="16">
        <f t="shared" si="6"/>
        <v>30</v>
      </c>
      <c r="AB29" s="71">
        <f t="shared" si="7"/>
        <v>0.75</v>
      </c>
      <c r="AC29" s="86" t="s">
        <v>1</v>
      </c>
      <c r="AD29" s="35">
        <v>8</v>
      </c>
      <c r="AE29" s="35">
        <v>7.5</v>
      </c>
      <c r="AF29" s="35">
        <v>2</v>
      </c>
      <c r="AG29" s="35">
        <v>5</v>
      </c>
      <c r="AH29" s="34">
        <f t="shared" si="12"/>
        <v>22.5</v>
      </c>
      <c r="AI29" s="87">
        <f t="shared" si="8"/>
        <v>0.5625</v>
      </c>
      <c r="AJ29" s="67" t="s">
        <v>1</v>
      </c>
      <c r="AK29" s="30">
        <v>10</v>
      </c>
      <c r="AL29" s="30">
        <v>8</v>
      </c>
      <c r="AM29" s="30">
        <v>10</v>
      </c>
      <c r="AN29" s="30">
        <v>10</v>
      </c>
      <c r="AO29" s="16">
        <f t="shared" si="9"/>
        <v>38</v>
      </c>
      <c r="AP29" s="71">
        <f t="shared" si="10"/>
        <v>0.95</v>
      </c>
    </row>
    <row r="30" spans="1:42" ht="15.75" x14ac:dyDescent="0.25">
      <c r="A30" s="16" t="s">
        <v>1</v>
      </c>
      <c r="B30" s="30">
        <v>10</v>
      </c>
      <c r="C30" s="30">
        <v>10</v>
      </c>
      <c r="D30" s="30">
        <v>9.5</v>
      </c>
      <c r="E30" s="30">
        <v>10</v>
      </c>
      <c r="F30" s="16">
        <f t="shared" si="0"/>
        <v>39.5</v>
      </c>
      <c r="G30" s="71">
        <f t="shared" si="1"/>
        <v>0.98750000000000004</v>
      </c>
      <c r="H30" s="54" t="s">
        <v>2</v>
      </c>
      <c r="I30" s="52">
        <v>10</v>
      </c>
      <c r="J30" s="52">
        <v>9</v>
      </c>
      <c r="K30" s="52">
        <v>10</v>
      </c>
      <c r="L30" s="52">
        <v>10</v>
      </c>
      <c r="M30" s="52">
        <f t="shared" si="2"/>
        <v>39</v>
      </c>
      <c r="N30" s="53">
        <f t="shared" si="3"/>
        <v>0.97499999999999998</v>
      </c>
      <c r="O30" s="70" t="s">
        <v>1</v>
      </c>
      <c r="P30" s="30">
        <v>8.5</v>
      </c>
      <c r="Q30" s="30">
        <v>9</v>
      </c>
      <c r="R30" s="30">
        <v>8</v>
      </c>
      <c r="S30" s="30">
        <v>9.5</v>
      </c>
      <c r="T30" s="16">
        <f t="shared" si="4"/>
        <v>35</v>
      </c>
      <c r="U30" s="71">
        <f t="shared" si="5"/>
        <v>0.875</v>
      </c>
      <c r="V30" s="67" t="s">
        <v>2</v>
      </c>
      <c r="W30" s="30">
        <v>10</v>
      </c>
      <c r="X30" s="30">
        <v>9</v>
      </c>
      <c r="Y30" s="30">
        <v>2</v>
      </c>
      <c r="Z30" s="30">
        <v>8</v>
      </c>
      <c r="AA30" s="16">
        <f t="shared" si="6"/>
        <v>29</v>
      </c>
      <c r="AB30" s="71">
        <f t="shared" si="7"/>
        <v>0.72499999999999998</v>
      </c>
      <c r="AC30" s="86" t="s">
        <v>1</v>
      </c>
      <c r="AD30" s="35">
        <v>10</v>
      </c>
      <c r="AE30" s="35">
        <v>8</v>
      </c>
      <c r="AF30" s="35">
        <v>4</v>
      </c>
      <c r="AG30" s="35">
        <v>0</v>
      </c>
      <c r="AH30" s="34">
        <f t="shared" si="12"/>
        <v>22</v>
      </c>
      <c r="AI30" s="87">
        <f t="shared" si="8"/>
        <v>0.55000000000000004</v>
      </c>
      <c r="AJ30" s="67" t="s">
        <v>1</v>
      </c>
      <c r="AK30" s="30">
        <v>10</v>
      </c>
      <c r="AL30" s="30">
        <v>9</v>
      </c>
      <c r="AM30" s="30">
        <v>9</v>
      </c>
      <c r="AN30" s="30">
        <v>9.5</v>
      </c>
      <c r="AO30" s="16">
        <f t="shared" si="9"/>
        <v>37.5</v>
      </c>
      <c r="AP30" s="71">
        <f t="shared" si="10"/>
        <v>0.9375</v>
      </c>
    </row>
    <row r="31" spans="1:42" ht="15.75" x14ac:dyDescent="0.25">
      <c r="A31" s="16" t="s">
        <v>1</v>
      </c>
      <c r="B31" s="30">
        <v>10</v>
      </c>
      <c r="C31" s="30">
        <v>10</v>
      </c>
      <c r="D31" s="30">
        <v>9.5</v>
      </c>
      <c r="E31" s="30">
        <v>10</v>
      </c>
      <c r="F31" s="16">
        <f t="shared" si="0"/>
        <v>39.5</v>
      </c>
      <c r="G31" s="71">
        <f t="shared" si="1"/>
        <v>0.98750000000000004</v>
      </c>
      <c r="H31" s="54" t="s">
        <v>1</v>
      </c>
      <c r="I31" s="52">
        <v>8</v>
      </c>
      <c r="J31" s="52">
        <v>10</v>
      </c>
      <c r="K31" s="52">
        <v>10</v>
      </c>
      <c r="L31" s="52">
        <v>10</v>
      </c>
      <c r="M31" s="52">
        <f t="shared" si="2"/>
        <v>38</v>
      </c>
      <c r="N31" s="53">
        <f t="shared" si="3"/>
        <v>0.95</v>
      </c>
      <c r="O31" s="70" t="s">
        <v>1</v>
      </c>
      <c r="P31" s="30">
        <v>8.5</v>
      </c>
      <c r="Q31" s="30">
        <v>9.5</v>
      </c>
      <c r="R31" s="30">
        <v>8</v>
      </c>
      <c r="S31" s="30">
        <v>8</v>
      </c>
      <c r="T31" s="16">
        <f t="shared" si="4"/>
        <v>34</v>
      </c>
      <c r="U31" s="71">
        <f t="shared" si="5"/>
        <v>0.85</v>
      </c>
      <c r="V31" s="67" t="s">
        <v>1</v>
      </c>
      <c r="W31" s="30">
        <v>2</v>
      </c>
      <c r="X31" s="30">
        <v>9</v>
      </c>
      <c r="Y31" s="30">
        <v>10</v>
      </c>
      <c r="Z31" s="30">
        <v>5</v>
      </c>
      <c r="AA31" s="16">
        <f t="shared" si="6"/>
        <v>26</v>
      </c>
      <c r="AB31" s="71">
        <f t="shared" si="7"/>
        <v>0.65</v>
      </c>
      <c r="AC31" s="86" t="s">
        <v>1</v>
      </c>
      <c r="AD31" s="35">
        <v>10</v>
      </c>
      <c r="AE31" s="35">
        <v>5</v>
      </c>
      <c r="AF31" s="35">
        <v>7</v>
      </c>
      <c r="AG31" s="35">
        <v>0</v>
      </c>
      <c r="AH31" s="34">
        <f t="shared" si="12"/>
        <v>22</v>
      </c>
      <c r="AI31" s="87">
        <f t="shared" si="8"/>
        <v>0.55000000000000004</v>
      </c>
      <c r="AJ31" s="67" t="s">
        <v>1</v>
      </c>
      <c r="AK31" s="30">
        <v>10</v>
      </c>
      <c r="AL31" s="30">
        <v>6.5</v>
      </c>
      <c r="AM31" s="30">
        <v>10</v>
      </c>
      <c r="AN31" s="30">
        <v>9</v>
      </c>
      <c r="AO31" s="16">
        <f t="shared" si="9"/>
        <v>35.5</v>
      </c>
      <c r="AP31" s="71">
        <f t="shared" si="10"/>
        <v>0.88749999999999996</v>
      </c>
    </row>
    <row r="32" spans="1:42" ht="15.75" x14ac:dyDescent="0.25">
      <c r="A32" s="16" t="s">
        <v>1</v>
      </c>
      <c r="B32" s="30">
        <v>10</v>
      </c>
      <c r="C32" s="30">
        <v>10</v>
      </c>
      <c r="D32" s="30">
        <v>9.5</v>
      </c>
      <c r="E32" s="30">
        <v>10</v>
      </c>
      <c r="F32" s="16">
        <f t="shared" si="0"/>
        <v>39.5</v>
      </c>
      <c r="G32" s="71">
        <f t="shared" si="1"/>
        <v>0.98750000000000004</v>
      </c>
      <c r="H32" s="54" t="s">
        <v>1</v>
      </c>
      <c r="I32" s="52">
        <v>10</v>
      </c>
      <c r="J32" s="52">
        <v>8</v>
      </c>
      <c r="K32" s="52">
        <v>10</v>
      </c>
      <c r="L32" s="52">
        <v>10</v>
      </c>
      <c r="M32" s="52">
        <f t="shared" si="2"/>
        <v>38</v>
      </c>
      <c r="N32" s="53">
        <f t="shared" si="3"/>
        <v>0.95</v>
      </c>
      <c r="O32" s="70" t="s">
        <v>2</v>
      </c>
      <c r="P32" s="30">
        <v>8.5</v>
      </c>
      <c r="Q32" s="30">
        <v>10</v>
      </c>
      <c r="R32" s="30">
        <v>8</v>
      </c>
      <c r="S32" s="30">
        <v>7</v>
      </c>
      <c r="T32" s="16">
        <f t="shared" si="4"/>
        <v>33.5</v>
      </c>
      <c r="U32" s="71">
        <f t="shared" si="5"/>
        <v>0.83750000000000002</v>
      </c>
      <c r="V32" s="67" t="s">
        <v>2</v>
      </c>
      <c r="W32" s="30">
        <v>2</v>
      </c>
      <c r="X32" s="30">
        <v>4</v>
      </c>
      <c r="Y32" s="30">
        <v>8</v>
      </c>
      <c r="Z32" s="30">
        <v>10</v>
      </c>
      <c r="AA32" s="16">
        <f t="shared" si="6"/>
        <v>24</v>
      </c>
      <c r="AB32" s="71">
        <f t="shared" si="7"/>
        <v>0.6</v>
      </c>
      <c r="AC32" s="86" t="s">
        <v>1</v>
      </c>
      <c r="AD32" s="35">
        <v>10</v>
      </c>
      <c r="AE32" s="35">
        <v>8</v>
      </c>
      <c r="AF32" s="35">
        <v>1</v>
      </c>
      <c r="AG32" s="35">
        <v>2</v>
      </c>
      <c r="AH32" s="34">
        <f t="shared" si="12"/>
        <v>21</v>
      </c>
      <c r="AI32" s="87">
        <f t="shared" si="8"/>
        <v>0.52500000000000002</v>
      </c>
      <c r="AJ32" s="67" t="s">
        <v>1</v>
      </c>
      <c r="AK32" s="30">
        <v>10</v>
      </c>
      <c r="AL32" s="30">
        <v>8</v>
      </c>
      <c r="AM32" s="30">
        <v>7</v>
      </c>
      <c r="AN32" s="30">
        <v>10</v>
      </c>
      <c r="AO32" s="16">
        <f t="shared" si="9"/>
        <v>35</v>
      </c>
      <c r="AP32" s="71">
        <f t="shared" si="10"/>
        <v>0.875</v>
      </c>
    </row>
    <row r="33" spans="1:42" ht="15.75" x14ac:dyDescent="0.25">
      <c r="A33" s="16" t="s">
        <v>1</v>
      </c>
      <c r="B33" s="30">
        <v>9.5</v>
      </c>
      <c r="C33" s="30">
        <v>10</v>
      </c>
      <c r="D33" s="30">
        <v>10</v>
      </c>
      <c r="E33" s="30">
        <v>10</v>
      </c>
      <c r="F33" s="16">
        <f t="shared" si="0"/>
        <v>39.5</v>
      </c>
      <c r="G33" s="71">
        <f t="shared" si="1"/>
        <v>0.98750000000000004</v>
      </c>
      <c r="H33" s="54" t="s">
        <v>1</v>
      </c>
      <c r="I33" s="52">
        <v>10</v>
      </c>
      <c r="J33" s="52">
        <v>2</v>
      </c>
      <c r="K33" s="52">
        <v>10</v>
      </c>
      <c r="L33" s="52">
        <v>9.5</v>
      </c>
      <c r="M33" s="52">
        <f t="shared" si="2"/>
        <v>31.5</v>
      </c>
      <c r="N33" s="53">
        <f t="shared" si="3"/>
        <v>0.78749999999999998</v>
      </c>
      <c r="O33" s="70" t="s">
        <v>2</v>
      </c>
      <c r="P33" s="30">
        <v>8.5</v>
      </c>
      <c r="Q33" s="30">
        <v>10</v>
      </c>
      <c r="R33" s="30">
        <v>8</v>
      </c>
      <c r="S33" s="30">
        <v>7</v>
      </c>
      <c r="T33" s="16">
        <f t="shared" si="4"/>
        <v>33.5</v>
      </c>
      <c r="U33" s="71">
        <f t="shared" si="5"/>
        <v>0.83750000000000002</v>
      </c>
      <c r="V33" s="67" t="s">
        <v>1</v>
      </c>
      <c r="W33" s="30">
        <v>3</v>
      </c>
      <c r="X33" s="30">
        <v>9</v>
      </c>
      <c r="Y33" s="30">
        <v>2</v>
      </c>
      <c r="Z33" s="30">
        <v>10</v>
      </c>
      <c r="AA33" s="16">
        <f t="shared" si="6"/>
        <v>24</v>
      </c>
      <c r="AB33" s="71">
        <f t="shared" si="7"/>
        <v>0.6</v>
      </c>
      <c r="AC33" s="86" t="s">
        <v>1</v>
      </c>
      <c r="AD33" s="35">
        <v>9</v>
      </c>
      <c r="AE33" s="35">
        <v>3</v>
      </c>
      <c r="AF33" s="35">
        <v>0</v>
      </c>
      <c r="AG33" s="35">
        <v>9</v>
      </c>
      <c r="AH33" s="34">
        <f t="shared" si="12"/>
        <v>21</v>
      </c>
      <c r="AI33" s="87">
        <f t="shared" si="8"/>
        <v>0.52500000000000002</v>
      </c>
      <c r="AJ33" s="67" t="s">
        <v>1</v>
      </c>
      <c r="AK33" s="30">
        <v>7</v>
      </c>
      <c r="AL33" s="30">
        <v>9.5</v>
      </c>
      <c r="AM33" s="30">
        <v>9</v>
      </c>
      <c r="AN33" s="30">
        <v>9</v>
      </c>
      <c r="AO33" s="16">
        <f t="shared" si="9"/>
        <v>34.5</v>
      </c>
      <c r="AP33" s="71">
        <f t="shared" si="10"/>
        <v>0.86250000000000004</v>
      </c>
    </row>
    <row r="34" spans="1:42" ht="15.75" x14ac:dyDescent="0.25">
      <c r="A34" s="16" t="s">
        <v>1</v>
      </c>
      <c r="B34" s="30">
        <v>9.5</v>
      </c>
      <c r="C34" s="30">
        <v>10</v>
      </c>
      <c r="D34" s="30">
        <v>9.5</v>
      </c>
      <c r="E34" s="30">
        <v>10</v>
      </c>
      <c r="F34" s="16">
        <f t="shared" si="0"/>
        <v>39</v>
      </c>
      <c r="G34" s="71">
        <f t="shared" si="1"/>
        <v>0.97499999999999998</v>
      </c>
      <c r="H34" s="54" t="s">
        <v>1</v>
      </c>
      <c r="I34" s="52">
        <v>10</v>
      </c>
      <c r="J34" s="52">
        <v>10</v>
      </c>
      <c r="K34" s="52">
        <v>1</v>
      </c>
      <c r="L34" s="52">
        <v>9</v>
      </c>
      <c r="M34" s="52">
        <f t="shared" si="2"/>
        <v>30</v>
      </c>
      <c r="N34" s="53">
        <f t="shared" si="3"/>
        <v>0.75</v>
      </c>
      <c r="O34" s="70" t="s">
        <v>1</v>
      </c>
      <c r="P34" s="30">
        <v>8.5</v>
      </c>
      <c r="Q34" s="30">
        <v>10</v>
      </c>
      <c r="R34" s="30">
        <v>8</v>
      </c>
      <c r="S34" s="30">
        <v>7</v>
      </c>
      <c r="T34" s="16">
        <f t="shared" si="4"/>
        <v>33.5</v>
      </c>
      <c r="U34" s="71">
        <f t="shared" si="5"/>
        <v>0.83750000000000002</v>
      </c>
      <c r="V34" s="67" t="s">
        <v>1</v>
      </c>
      <c r="W34" s="30">
        <v>3.5</v>
      </c>
      <c r="X34" s="30">
        <v>7</v>
      </c>
      <c r="Y34" s="30">
        <v>10</v>
      </c>
      <c r="Z34" s="30">
        <v>3</v>
      </c>
      <c r="AA34" s="16">
        <f t="shared" si="6"/>
        <v>23.5</v>
      </c>
      <c r="AB34" s="71">
        <f t="shared" si="7"/>
        <v>0.58750000000000002</v>
      </c>
      <c r="AC34" s="86" t="s">
        <v>2</v>
      </c>
      <c r="AD34" s="35">
        <v>10</v>
      </c>
      <c r="AE34" s="35">
        <v>8</v>
      </c>
      <c r="AF34" s="35">
        <v>0</v>
      </c>
      <c r="AG34" s="35">
        <v>2</v>
      </c>
      <c r="AH34" s="34">
        <f t="shared" si="12"/>
        <v>20</v>
      </c>
      <c r="AI34" s="87">
        <f t="shared" si="8"/>
        <v>0.5</v>
      </c>
      <c r="AJ34" s="67" t="s">
        <v>1</v>
      </c>
      <c r="AK34" s="30">
        <v>10</v>
      </c>
      <c r="AL34" s="30">
        <v>6</v>
      </c>
      <c r="AM34" s="30">
        <v>8.5</v>
      </c>
      <c r="AN34" s="30">
        <v>10</v>
      </c>
      <c r="AO34" s="16">
        <f t="shared" si="9"/>
        <v>34.5</v>
      </c>
      <c r="AP34" s="71">
        <f t="shared" si="10"/>
        <v>0.86250000000000004</v>
      </c>
    </row>
    <row r="35" spans="1:42" ht="15.75" x14ac:dyDescent="0.25">
      <c r="A35" s="16" t="s">
        <v>1</v>
      </c>
      <c r="B35" s="30">
        <v>9.5</v>
      </c>
      <c r="C35" s="30">
        <v>9</v>
      </c>
      <c r="D35" s="30">
        <v>9.5</v>
      </c>
      <c r="E35" s="30">
        <v>10</v>
      </c>
      <c r="F35" s="16">
        <f t="shared" ref="F35:F66" si="13">SUM(B35:E35)</f>
        <v>38</v>
      </c>
      <c r="G35" s="71">
        <f t="shared" ref="G35:G66" si="14">F35/40</f>
        <v>0.95</v>
      </c>
      <c r="H35" s="54" t="s">
        <v>1</v>
      </c>
      <c r="I35" s="52">
        <v>10</v>
      </c>
      <c r="J35" s="52">
        <v>9</v>
      </c>
      <c r="K35" s="52">
        <v>1</v>
      </c>
      <c r="L35" s="52">
        <v>10</v>
      </c>
      <c r="M35" s="52">
        <f t="shared" ref="M35:M55" si="15">SUM(I35:L35)</f>
        <v>30</v>
      </c>
      <c r="N35" s="53">
        <f t="shared" ref="N35:N55" si="16">M35/40</f>
        <v>0.75</v>
      </c>
      <c r="O35" s="70" t="s">
        <v>1</v>
      </c>
      <c r="P35" s="30">
        <v>8.5</v>
      </c>
      <c r="Q35" s="30">
        <v>10</v>
      </c>
      <c r="R35" s="30">
        <v>8</v>
      </c>
      <c r="S35" s="30">
        <v>6.5</v>
      </c>
      <c r="T35" s="16">
        <f t="shared" ref="T35:T60" si="17">SUM(P35:S35)</f>
        <v>33</v>
      </c>
      <c r="U35" s="71">
        <f t="shared" ref="U35:U60" si="18">T35/40</f>
        <v>0.82499999999999996</v>
      </c>
      <c r="V35" s="67" t="s">
        <v>2</v>
      </c>
      <c r="W35" s="30">
        <v>2</v>
      </c>
      <c r="X35" s="30">
        <v>7</v>
      </c>
      <c r="Y35" s="30">
        <v>6</v>
      </c>
      <c r="Z35" s="30">
        <v>8</v>
      </c>
      <c r="AA35" s="16">
        <f t="shared" ref="AA35:AA60" si="19">SUM(W35:Z35)</f>
        <v>23</v>
      </c>
      <c r="AB35" s="71">
        <f t="shared" ref="AB35:AB60" si="20">AA35/40</f>
        <v>0.57499999999999996</v>
      </c>
      <c r="AC35" s="86" t="s">
        <v>1</v>
      </c>
      <c r="AD35" s="35">
        <v>9</v>
      </c>
      <c r="AE35" s="35">
        <v>7.5</v>
      </c>
      <c r="AF35" s="35">
        <v>1</v>
      </c>
      <c r="AG35" s="35">
        <v>0</v>
      </c>
      <c r="AH35" s="34">
        <f t="shared" si="12"/>
        <v>17.5</v>
      </c>
      <c r="AI35" s="87">
        <f t="shared" ref="AI35:AI54" si="21">AH35/40</f>
        <v>0.4375</v>
      </c>
      <c r="AJ35" s="67" t="s">
        <v>1</v>
      </c>
      <c r="AK35" s="30">
        <v>10</v>
      </c>
      <c r="AL35" s="30">
        <v>10</v>
      </c>
      <c r="AM35" s="30">
        <v>7</v>
      </c>
      <c r="AN35" s="30">
        <v>7.5</v>
      </c>
      <c r="AO35" s="16">
        <f t="shared" ref="AO35:AO55" si="22">SUM(AK35:AN35)</f>
        <v>34.5</v>
      </c>
      <c r="AP35" s="71">
        <f t="shared" ref="AP35:AP55" si="23">AO35/40</f>
        <v>0.86250000000000004</v>
      </c>
    </row>
    <row r="36" spans="1:42" ht="15.75" x14ac:dyDescent="0.25">
      <c r="A36" s="16" t="s">
        <v>1</v>
      </c>
      <c r="B36" s="30">
        <v>9.5</v>
      </c>
      <c r="C36" s="30">
        <v>10</v>
      </c>
      <c r="D36" s="30">
        <v>10</v>
      </c>
      <c r="E36" s="30">
        <v>8</v>
      </c>
      <c r="F36" s="16">
        <f t="shared" si="13"/>
        <v>37.5</v>
      </c>
      <c r="G36" s="71">
        <f t="shared" si="14"/>
        <v>0.9375</v>
      </c>
      <c r="H36" s="54" t="s">
        <v>1</v>
      </c>
      <c r="I36" s="52">
        <v>10</v>
      </c>
      <c r="J36" s="52">
        <v>9.5</v>
      </c>
      <c r="K36" s="52">
        <v>10</v>
      </c>
      <c r="L36" s="52">
        <v>0</v>
      </c>
      <c r="M36" s="52">
        <f t="shared" si="15"/>
        <v>29.5</v>
      </c>
      <c r="N36" s="53">
        <f t="shared" si="16"/>
        <v>0.73750000000000004</v>
      </c>
      <c r="O36" s="70" t="s">
        <v>1</v>
      </c>
      <c r="P36" s="30">
        <v>9</v>
      </c>
      <c r="Q36" s="30">
        <v>6.5</v>
      </c>
      <c r="R36" s="30">
        <v>10</v>
      </c>
      <c r="S36" s="30">
        <v>7.5</v>
      </c>
      <c r="T36" s="16">
        <f t="shared" si="17"/>
        <v>33</v>
      </c>
      <c r="U36" s="71">
        <f t="shared" si="18"/>
        <v>0.82499999999999996</v>
      </c>
      <c r="V36" s="67" t="s">
        <v>1</v>
      </c>
      <c r="W36" s="30">
        <v>9.5</v>
      </c>
      <c r="X36" s="30">
        <v>6</v>
      </c>
      <c r="Y36" s="30">
        <v>4</v>
      </c>
      <c r="Z36" s="30">
        <v>3</v>
      </c>
      <c r="AA36" s="16">
        <f t="shared" si="19"/>
        <v>22.5</v>
      </c>
      <c r="AB36" s="71">
        <f t="shared" si="20"/>
        <v>0.5625</v>
      </c>
      <c r="AC36" s="86" t="s">
        <v>1</v>
      </c>
      <c r="AD36" s="35">
        <v>9.5</v>
      </c>
      <c r="AE36" s="35">
        <v>5.5</v>
      </c>
      <c r="AF36" s="35">
        <v>0</v>
      </c>
      <c r="AG36" s="35">
        <v>0</v>
      </c>
      <c r="AH36" s="34">
        <f t="shared" si="12"/>
        <v>15</v>
      </c>
      <c r="AI36" s="87">
        <f t="shared" si="21"/>
        <v>0.375</v>
      </c>
      <c r="AJ36" s="67" t="s">
        <v>1</v>
      </c>
      <c r="AK36" s="30">
        <v>10</v>
      </c>
      <c r="AL36" s="30">
        <v>8</v>
      </c>
      <c r="AM36" s="30">
        <v>7.5</v>
      </c>
      <c r="AN36" s="30">
        <v>8.5</v>
      </c>
      <c r="AO36" s="16">
        <f t="shared" si="22"/>
        <v>34</v>
      </c>
      <c r="AP36" s="71">
        <f t="shared" si="23"/>
        <v>0.85</v>
      </c>
    </row>
    <row r="37" spans="1:42" ht="15.75" x14ac:dyDescent="0.25">
      <c r="A37" s="16" t="s">
        <v>1</v>
      </c>
      <c r="B37" s="30">
        <v>10</v>
      </c>
      <c r="C37" s="30">
        <v>10</v>
      </c>
      <c r="D37" s="30">
        <v>7.5</v>
      </c>
      <c r="E37" s="30">
        <v>10</v>
      </c>
      <c r="F37" s="16">
        <f t="shared" si="13"/>
        <v>37.5</v>
      </c>
      <c r="G37" s="71">
        <f t="shared" si="14"/>
        <v>0.9375</v>
      </c>
      <c r="H37" s="54" t="s">
        <v>1</v>
      </c>
      <c r="I37" s="52">
        <v>7</v>
      </c>
      <c r="J37" s="52">
        <v>5</v>
      </c>
      <c r="K37" s="52">
        <v>7</v>
      </c>
      <c r="L37" s="52">
        <v>9</v>
      </c>
      <c r="M37" s="52">
        <f t="shared" si="15"/>
        <v>28</v>
      </c>
      <c r="N37" s="53">
        <f t="shared" si="16"/>
        <v>0.7</v>
      </c>
      <c r="O37" s="70" t="s">
        <v>2</v>
      </c>
      <c r="P37" s="30">
        <v>9.5</v>
      </c>
      <c r="Q37" s="30">
        <v>10</v>
      </c>
      <c r="R37" s="30">
        <v>9.5</v>
      </c>
      <c r="S37" s="30">
        <v>4</v>
      </c>
      <c r="T37" s="16">
        <f t="shared" si="17"/>
        <v>33</v>
      </c>
      <c r="U37" s="71">
        <f t="shared" si="18"/>
        <v>0.82499999999999996</v>
      </c>
      <c r="V37" s="67" t="s">
        <v>1</v>
      </c>
      <c r="W37" s="30">
        <v>9.5</v>
      </c>
      <c r="X37" s="30">
        <v>8</v>
      </c>
      <c r="Y37" s="30">
        <v>2</v>
      </c>
      <c r="Z37" s="30">
        <v>2</v>
      </c>
      <c r="AA37" s="16">
        <f t="shared" si="19"/>
        <v>21.5</v>
      </c>
      <c r="AB37" s="71">
        <f t="shared" si="20"/>
        <v>0.53749999999999998</v>
      </c>
      <c r="AC37" s="86" t="s">
        <v>1</v>
      </c>
      <c r="AD37" s="35">
        <v>5</v>
      </c>
      <c r="AE37" s="35">
        <v>6</v>
      </c>
      <c r="AF37" s="35">
        <v>1</v>
      </c>
      <c r="AG37" s="35">
        <v>0</v>
      </c>
      <c r="AH37" s="34">
        <f t="shared" si="12"/>
        <v>12</v>
      </c>
      <c r="AI37" s="87">
        <f t="shared" si="21"/>
        <v>0.3</v>
      </c>
      <c r="AJ37" s="67" t="s">
        <v>1</v>
      </c>
      <c r="AK37" s="30">
        <v>10</v>
      </c>
      <c r="AL37" s="30">
        <v>9.5</v>
      </c>
      <c r="AM37" s="30">
        <v>8</v>
      </c>
      <c r="AN37" s="30">
        <v>6</v>
      </c>
      <c r="AO37" s="16">
        <f t="shared" si="22"/>
        <v>33.5</v>
      </c>
      <c r="AP37" s="71">
        <f t="shared" si="23"/>
        <v>0.83750000000000002</v>
      </c>
    </row>
    <row r="38" spans="1:42" ht="15.75" x14ac:dyDescent="0.25">
      <c r="A38" s="16" t="s">
        <v>1</v>
      </c>
      <c r="B38" s="30">
        <v>8.5</v>
      </c>
      <c r="C38" s="30">
        <v>9.5</v>
      </c>
      <c r="D38" s="30">
        <v>9.5</v>
      </c>
      <c r="E38" s="30">
        <v>10</v>
      </c>
      <c r="F38" s="16">
        <f t="shared" si="13"/>
        <v>37.5</v>
      </c>
      <c r="G38" s="71">
        <f t="shared" si="14"/>
        <v>0.9375</v>
      </c>
      <c r="H38" s="54" t="s">
        <v>1</v>
      </c>
      <c r="I38" s="52">
        <v>5</v>
      </c>
      <c r="J38" s="52">
        <v>2</v>
      </c>
      <c r="K38" s="52">
        <v>10</v>
      </c>
      <c r="L38" s="52">
        <v>10</v>
      </c>
      <c r="M38" s="52">
        <f t="shared" si="15"/>
        <v>27</v>
      </c>
      <c r="N38" s="53">
        <f t="shared" si="16"/>
        <v>0.67500000000000004</v>
      </c>
      <c r="O38" s="70" t="s">
        <v>2</v>
      </c>
      <c r="P38" s="30">
        <v>8.5</v>
      </c>
      <c r="Q38" s="30">
        <v>8</v>
      </c>
      <c r="R38" s="30">
        <v>9.5</v>
      </c>
      <c r="S38" s="30">
        <v>7</v>
      </c>
      <c r="T38" s="16">
        <f t="shared" si="17"/>
        <v>33</v>
      </c>
      <c r="U38" s="71">
        <f t="shared" si="18"/>
        <v>0.82499999999999996</v>
      </c>
      <c r="V38" s="67" t="s">
        <v>1</v>
      </c>
      <c r="W38" s="30">
        <v>9.5</v>
      </c>
      <c r="X38" s="30">
        <v>5.5</v>
      </c>
      <c r="Y38" s="30">
        <v>0</v>
      </c>
      <c r="Z38" s="30">
        <v>4</v>
      </c>
      <c r="AA38" s="16">
        <f t="shared" si="19"/>
        <v>19</v>
      </c>
      <c r="AB38" s="71">
        <f t="shared" si="20"/>
        <v>0.47499999999999998</v>
      </c>
      <c r="AC38" s="86" t="s">
        <v>1</v>
      </c>
      <c r="AD38" s="35">
        <v>10</v>
      </c>
      <c r="AE38" s="35">
        <v>0</v>
      </c>
      <c r="AF38" s="35">
        <v>3</v>
      </c>
      <c r="AG38" s="35">
        <v>0</v>
      </c>
      <c r="AH38" s="34">
        <f t="shared" si="12"/>
        <v>13</v>
      </c>
      <c r="AI38" s="87">
        <f t="shared" si="21"/>
        <v>0.32500000000000001</v>
      </c>
      <c r="AJ38" s="67" t="s">
        <v>1</v>
      </c>
      <c r="AK38" s="30">
        <v>10</v>
      </c>
      <c r="AL38" s="30">
        <v>8</v>
      </c>
      <c r="AM38" s="30">
        <v>7</v>
      </c>
      <c r="AN38" s="30">
        <v>8.5</v>
      </c>
      <c r="AO38" s="16">
        <f t="shared" si="22"/>
        <v>33.5</v>
      </c>
      <c r="AP38" s="71">
        <f t="shared" si="23"/>
        <v>0.83750000000000002</v>
      </c>
    </row>
    <row r="39" spans="1:42" ht="15.75" x14ac:dyDescent="0.25">
      <c r="A39" s="16" t="s">
        <v>1</v>
      </c>
      <c r="B39" s="30">
        <v>9</v>
      </c>
      <c r="C39" s="30">
        <v>8</v>
      </c>
      <c r="D39" s="30">
        <v>10</v>
      </c>
      <c r="E39" s="30">
        <v>9.5</v>
      </c>
      <c r="F39" s="16">
        <f t="shared" si="13"/>
        <v>36.5</v>
      </c>
      <c r="G39" s="71">
        <f t="shared" si="14"/>
        <v>0.91249999999999998</v>
      </c>
      <c r="H39" s="54" t="s">
        <v>1</v>
      </c>
      <c r="I39" s="52">
        <v>10</v>
      </c>
      <c r="J39" s="52">
        <v>10</v>
      </c>
      <c r="K39" s="52">
        <v>1</v>
      </c>
      <c r="L39" s="52">
        <v>6</v>
      </c>
      <c r="M39" s="52">
        <f t="shared" si="15"/>
        <v>27</v>
      </c>
      <c r="N39" s="53">
        <f t="shared" si="16"/>
        <v>0.67500000000000004</v>
      </c>
      <c r="O39" s="70" t="s">
        <v>1</v>
      </c>
      <c r="P39" s="30">
        <v>8.5</v>
      </c>
      <c r="Q39" s="30">
        <v>9.5</v>
      </c>
      <c r="R39" s="30">
        <v>6.5</v>
      </c>
      <c r="S39" s="30">
        <v>8.5</v>
      </c>
      <c r="T39" s="16">
        <f t="shared" si="17"/>
        <v>33</v>
      </c>
      <c r="U39" s="71">
        <f t="shared" si="18"/>
        <v>0.82499999999999996</v>
      </c>
      <c r="V39" s="67" t="s">
        <v>1</v>
      </c>
      <c r="W39" s="30">
        <v>3</v>
      </c>
      <c r="X39" s="30">
        <v>9</v>
      </c>
      <c r="Y39" s="30">
        <v>2</v>
      </c>
      <c r="Z39" s="30">
        <v>5</v>
      </c>
      <c r="AA39" s="16">
        <f t="shared" si="19"/>
        <v>19</v>
      </c>
      <c r="AB39" s="71">
        <f t="shared" si="20"/>
        <v>0.47499999999999998</v>
      </c>
      <c r="AC39" s="26" t="s">
        <v>1</v>
      </c>
      <c r="AD39" s="29">
        <v>7</v>
      </c>
      <c r="AE39" s="29">
        <v>6</v>
      </c>
      <c r="AF39" s="29">
        <v>3</v>
      </c>
      <c r="AG39" s="29">
        <v>10</v>
      </c>
      <c r="AH39" s="26">
        <f>SUM(AD39:AG39)</f>
        <v>26</v>
      </c>
      <c r="AI39" s="31">
        <f t="shared" si="21"/>
        <v>0.65</v>
      </c>
      <c r="AJ39" s="67" t="s">
        <v>1</v>
      </c>
      <c r="AK39" s="30">
        <v>10</v>
      </c>
      <c r="AL39" s="30">
        <v>10</v>
      </c>
      <c r="AM39" s="30">
        <v>8</v>
      </c>
      <c r="AN39" s="30">
        <v>5</v>
      </c>
      <c r="AO39" s="16">
        <f t="shared" si="22"/>
        <v>33</v>
      </c>
      <c r="AP39" s="71">
        <f t="shared" si="23"/>
        <v>0.82499999999999996</v>
      </c>
    </row>
    <row r="40" spans="1:42" ht="15.75" x14ac:dyDescent="0.25">
      <c r="A40" s="16" t="s">
        <v>1</v>
      </c>
      <c r="B40" s="30">
        <v>9.5</v>
      </c>
      <c r="C40" s="30">
        <v>10</v>
      </c>
      <c r="D40" s="30">
        <v>8.5</v>
      </c>
      <c r="E40" s="30">
        <v>8</v>
      </c>
      <c r="F40" s="16">
        <f t="shared" si="13"/>
        <v>36</v>
      </c>
      <c r="G40" s="71">
        <f t="shared" si="14"/>
        <v>0.9</v>
      </c>
      <c r="H40" s="54" t="s">
        <v>1</v>
      </c>
      <c r="I40" s="52">
        <v>10</v>
      </c>
      <c r="J40" s="52">
        <v>6</v>
      </c>
      <c r="K40" s="52">
        <v>10</v>
      </c>
      <c r="L40" s="52">
        <v>0</v>
      </c>
      <c r="M40" s="52">
        <f t="shared" si="15"/>
        <v>26</v>
      </c>
      <c r="N40" s="53">
        <f t="shared" si="16"/>
        <v>0.65</v>
      </c>
      <c r="O40" s="70" t="s">
        <v>1</v>
      </c>
      <c r="P40" s="30">
        <v>9</v>
      </c>
      <c r="Q40" s="30">
        <v>9</v>
      </c>
      <c r="R40" s="30">
        <v>7.5</v>
      </c>
      <c r="S40" s="30">
        <v>7</v>
      </c>
      <c r="T40" s="16">
        <f t="shared" si="17"/>
        <v>32.5</v>
      </c>
      <c r="U40" s="71">
        <f t="shared" si="18"/>
        <v>0.8125</v>
      </c>
      <c r="V40" s="67" t="s">
        <v>1</v>
      </c>
      <c r="W40" s="30">
        <v>0</v>
      </c>
      <c r="X40" s="30">
        <v>6</v>
      </c>
      <c r="Y40" s="30">
        <v>2</v>
      </c>
      <c r="Z40" s="30">
        <v>10</v>
      </c>
      <c r="AA40" s="16">
        <f t="shared" si="19"/>
        <v>18</v>
      </c>
      <c r="AB40" s="71">
        <f t="shared" si="20"/>
        <v>0.45</v>
      </c>
      <c r="AC40" s="16" t="s">
        <v>1</v>
      </c>
      <c r="AD40" s="30">
        <v>10</v>
      </c>
      <c r="AE40" s="30">
        <v>10</v>
      </c>
      <c r="AF40" s="30">
        <v>4</v>
      </c>
      <c r="AG40" s="30">
        <v>0</v>
      </c>
      <c r="AH40" s="16">
        <f t="shared" ref="AH40:AH54" si="24">SUM(AD40:AG40)</f>
        <v>24</v>
      </c>
      <c r="AI40" s="17">
        <f t="shared" si="21"/>
        <v>0.6</v>
      </c>
      <c r="AJ40" s="67" t="s">
        <v>1</v>
      </c>
      <c r="AK40" s="30">
        <v>10</v>
      </c>
      <c r="AL40" s="30">
        <v>7.5</v>
      </c>
      <c r="AM40" s="30">
        <v>6</v>
      </c>
      <c r="AN40" s="30">
        <v>9</v>
      </c>
      <c r="AO40" s="16">
        <f t="shared" si="22"/>
        <v>32.5</v>
      </c>
      <c r="AP40" s="71">
        <f t="shared" si="23"/>
        <v>0.8125</v>
      </c>
    </row>
    <row r="41" spans="1:42" ht="15.75" x14ac:dyDescent="0.25">
      <c r="A41" s="16" t="s">
        <v>1</v>
      </c>
      <c r="B41" s="30">
        <v>8.5</v>
      </c>
      <c r="C41" s="30">
        <v>8.5</v>
      </c>
      <c r="D41" s="30">
        <v>8.5</v>
      </c>
      <c r="E41" s="30">
        <v>10</v>
      </c>
      <c r="F41" s="16">
        <f t="shared" si="13"/>
        <v>35.5</v>
      </c>
      <c r="G41" s="71">
        <f t="shared" si="14"/>
        <v>0.88749999999999996</v>
      </c>
      <c r="H41" s="54" t="s">
        <v>1</v>
      </c>
      <c r="I41" s="52">
        <v>6</v>
      </c>
      <c r="J41" s="52">
        <v>9.5</v>
      </c>
      <c r="K41" s="52">
        <v>10</v>
      </c>
      <c r="L41" s="52">
        <v>0</v>
      </c>
      <c r="M41" s="52">
        <f t="shared" si="15"/>
        <v>25.5</v>
      </c>
      <c r="N41" s="53">
        <f t="shared" si="16"/>
        <v>0.63749999999999996</v>
      </c>
      <c r="O41" s="70" t="s">
        <v>1</v>
      </c>
      <c r="P41" s="30">
        <v>9</v>
      </c>
      <c r="Q41" s="30">
        <v>10</v>
      </c>
      <c r="R41" s="30">
        <v>6.5</v>
      </c>
      <c r="S41" s="30">
        <v>6</v>
      </c>
      <c r="T41" s="16">
        <f t="shared" si="17"/>
        <v>31.5</v>
      </c>
      <c r="U41" s="71">
        <f t="shared" si="18"/>
        <v>0.78749999999999998</v>
      </c>
      <c r="V41" s="67" t="s">
        <v>1</v>
      </c>
      <c r="W41" s="30">
        <v>1</v>
      </c>
      <c r="X41" s="30">
        <v>5</v>
      </c>
      <c r="Y41" s="30">
        <v>6</v>
      </c>
      <c r="Z41" s="30">
        <v>3</v>
      </c>
      <c r="AA41" s="16">
        <f t="shared" si="19"/>
        <v>15</v>
      </c>
      <c r="AB41" s="71">
        <f t="shared" si="20"/>
        <v>0.375</v>
      </c>
      <c r="AC41" s="16" t="s">
        <v>1</v>
      </c>
      <c r="AD41" s="30">
        <v>1</v>
      </c>
      <c r="AE41" s="30">
        <v>10</v>
      </c>
      <c r="AF41" s="30">
        <v>0</v>
      </c>
      <c r="AG41" s="30">
        <v>10</v>
      </c>
      <c r="AH41" s="16">
        <f t="shared" si="24"/>
        <v>21</v>
      </c>
      <c r="AI41" s="17">
        <f t="shared" si="21"/>
        <v>0.52500000000000002</v>
      </c>
      <c r="AJ41" s="67" t="s">
        <v>1</v>
      </c>
      <c r="AK41" s="30">
        <v>10</v>
      </c>
      <c r="AL41" s="30">
        <v>6.5</v>
      </c>
      <c r="AM41" s="30">
        <v>6.5</v>
      </c>
      <c r="AN41" s="30">
        <v>9</v>
      </c>
      <c r="AO41" s="16">
        <f t="shared" si="22"/>
        <v>32</v>
      </c>
      <c r="AP41" s="71">
        <f t="shared" si="23"/>
        <v>0.8</v>
      </c>
    </row>
    <row r="42" spans="1:42" ht="15.75" x14ac:dyDescent="0.25">
      <c r="A42" s="16" t="s">
        <v>1</v>
      </c>
      <c r="B42" s="30">
        <v>9.5</v>
      </c>
      <c r="C42" s="30">
        <v>6</v>
      </c>
      <c r="D42" s="30">
        <v>10</v>
      </c>
      <c r="E42" s="30">
        <v>10</v>
      </c>
      <c r="F42" s="16">
        <f t="shared" si="13"/>
        <v>35.5</v>
      </c>
      <c r="G42" s="71">
        <f t="shared" si="14"/>
        <v>0.88749999999999996</v>
      </c>
      <c r="H42" s="54" t="s">
        <v>1</v>
      </c>
      <c r="I42" s="52">
        <v>6</v>
      </c>
      <c r="J42" s="52">
        <v>10</v>
      </c>
      <c r="K42" s="52">
        <v>0</v>
      </c>
      <c r="L42" s="52">
        <v>7</v>
      </c>
      <c r="M42" s="52">
        <f t="shared" si="15"/>
        <v>23</v>
      </c>
      <c r="N42" s="53">
        <f t="shared" si="16"/>
        <v>0.57499999999999996</v>
      </c>
      <c r="O42" s="70" t="s">
        <v>1</v>
      </c>
      <c r="P42" s="30">
        <v>8.5</v>
      </c>
      <c r="Q42" s="30">
        <v>7</v>
      </c>
      <c r="R42" s="30">
        <v>7.5</v>
      </c>
      <c r="S42" s="30">
        <v>7</v>
      </c>
      <c r="T42" s="16">
        <f t="shared" si="17"/>
        <v>30</v>
      </c>
      <c r="U42" s="71">
        <f t="shared" si="18"/>
        <v>0.75</v>
      </c>
      <c r="V42" s="67" t="s">
        <v>2</v>
      </c>
      <c r="W42" s="30">
        <v>1.5</v>
      </c>
      <c r="X42" s="30">
        <v>4</v>
      </c>
      <c r="Y42" s="30">
        <v>10</v>
      </c>
      <c r="Z42" s="30">
        <v>4</v>
      </c>
      <c r="AA42" s="16">
        <f t="shared" si="19"/>
        <v>19.5</v>
      </c>
      <c r="AB42" s="71">
        <f t="shared" si="20"/>
        <v>0.48749999999999999</v>
      </c>
      <c r="AC42" s="16" t="s">
        <v>2</v>
      </c>
      <c r="AD42" s="30">
        <v>10</v>
      </c>
      <c r="AE42" s="30">
        <v>6</v>
      </c>
      <c r="AF42" s="30">
        <v>0</v>
      </c>
      <c r="AG42" s="30">
        <v>0</v>
      </c>
      <c r="AH42" s="16">
        <f t="shared" si="24"/>
        <v>16</v>
      </c>
      <c r="AI42" s="17">
        <f t="shared" si="21"/>
        <v>0.4</v>
      </c>
      <c r="AJ42" s="67" t="s">
        <v>1</v>
      </c>
      <c r="AK42" s="30">
        <v>10</v>
      </c>
      <c r="AL42" s="30">
        <v>7.5</v>
      </c>
      <c r="AM42" s="30">
        <v>9</v>
      </c>
      <c r="AN42" s="30">
        <v>5</v>
      </c>
      <c r="AO42" s="16">
        <f t="shared" si="22"/>
        <v>31.5</v>
      </c>
      <c r="AP42" s="71">
        <f t="shared" si="23"/>
        <v>0.78749999999999998</v>
      </c>
    </row>
    <row r="43" spans="1:42" ht="15.75" x14ac:dyDescent="0.25">
      <c r="A43" s="16" t="s">
        <v>1</v>
      </c>
      <c r="B43" s="30">
        <v>9.5</v>
      </c>
      <c r="C43" s="30">
        <v>10</v>
      </c>
      <c r="D43" s="30">
        <v>7</v>
      </c>
      <c r="E43" s="30">
        <v>8</v>
      </c>
      <c r="F43" s="16">
        <f t="shared" si="13"/>
        <v>34.5</v>
      </c>
      <c r="G43" s="71">
        <f t="shared" si="14"/>
        <v>0.86250000000000004</v>
      </c>
      <c r="H43" s="54" t="s">
        <v>2</v>
      </c>
      <c r="I43" s="52">
        <v>10</v>
      </c>
      <c r="J43" s="52">
        <v>3</v>
      </c>
      <c r="K43" s="52">
        <v>10</v>
      </c>
      <c r="L43" s="52">
        <v>0</v>
      </c>
      <c r="M43" s="52">
        <f t="shared" si="15"/>
        <v>23</v>
      </c>
      <c r="N43" s="53">
        <f t="shared" si="16"/>
        <v>0.57499999999999996</v>
      </c>
      <c r="O43" s="70" t="s">
        <v>1</v>
      </c>
      <c r="P43" s="30">
        <v>8.5</v>
      </c>
      <c r="Q43" s="30">
        <v>10</v>
      </c>
      <c r="R43" s="30">
        <v>2</v>
      </c>
      <c r="S43" s="30">
        <v>8</v>
      </c>
      <c r="T43" s="16">
        <f t="shared" si="17"/>
        <v>28.5</v>
      </c>
      <c r="U43" s="71">
        <f t="shared" si="18"/>
        <v>0.71250000000000002</v>
      </c>
      <c r="V43" s="67" t="s">
        <v>2</v>
      </c>
      <c r="W43" s="30">
        <v>9</v>
      </c>
      <c r="X43" s="30">
        <v>4</v>
      </c>
      <c r="Y43" s="30">
        <v>2</v>
      </c>
      <c r="Z43" s="30">
        <v>3</v>
      </c>
      <c r="AA43" s="16">
        <f t="shared" si="19"/>
        <v>18</v>
      </c>
      <c r="AB43" s="71">
        <f t="shared" si="20"/>
        <v>0.45</v>
      </c>
      <c r="AC43" s="16" t="s">
        <v>2</v>
      </c>
      <c r="AD43" s="30">
        <v>10</v>
      </c>
      <c r="AE43" s="30">
        <v>3</v>
      </c>
      <c r="AF43" s="30">
        <v>0</v>
      </c>
      <c r="AG43" s="30">
        <v>4</v>
      </c>
      <c r="AH43" s="16">
        <f t="shared" si="24"/>
        <v>17</v>
      </c>
      <c r="AI43" s="17">
        <f t="shared" si="21"/>
        <v>0.42499999999999999</v>
      </c>
      <c r="AJ43" s="67" t="s">
        <v>1</v>
      </c>
      <c r="AK43" s="30">
        <v>10</v>
      </c>
      <c r="AL43" s="30">
        <v>5</v>
      </c>
      <c r="AM43" s="30">
        <v>6.5</v>
      </c>
      <c r="AN43" s="30">
        <v>9</v>
      </c>
      <c r="AO43" s="16">
        <f t="shared" si="22"/>
        <v>30.5</v>
      </c>
      <c r="AP43" s="71">
        <f t="shared" si="23"/>
        <v>0.76249999999999996</v>
      </c>
    </row>
    <row r="44" spans="1:42" ht="15.75" x14ac:dyDescent="0.25">
      <c r="A44" s="16" t="s">
        <v>1</v>
      </c>
      <c r="B44" s="30">
        <v>9</v>
      </c>
      <c r="C44" s="30">
        <v>6</v>
      </c>
      <c r="D44" s="30">
        <v>8</v>
      </c>
      <c r="E44" s="30">
        <v>10</v>
      </c>
      <c r="F44" s="16">
        <f t="shared" si="13"/>
        <v>33</v>
      </c>
      <c r="G44" s="71">
        <f t="shared" si="14"/>
        <v>0.82499999999999996</v>
      </c>
      <c r="H44" s="54" t="s">
        <v>1</v>
      </c>
      <c r="I44" s="52">
        <v>10</v>
      </c>
      <c r="J44" s="52">
        <v>5</v>
      </c>
      <c r="K44" s="52">
        <v>0</v>
      </c>
      <c r="L44" s="52">
        <v>7</v>
      </c>
      <c r="M44" s="52">
        <f t="shared" si="15"/>
        <v>22</v>
      </c>
      <c r="N44" s="53">
        <f t="shared" si="16"/>
        <v>0.55000000000000004</v>
      </c>
      <c r="O44" s="70" t="s">
        <v>1</v>
      </c>
      <c r="P44" s="30">
        <v>8.5</v>
      </c>
      <c r="Q44" s="30">
        <v>7</v>
      </c>
      <c r="R44" s="30">
        <v>7</v>
      </c>
      <c r="S44" s="30">
        <v>6</v>
      </c>
      <c r="T44" s="16">
        <f t="shared" si="17"/>
        <v>28.5</v>
      </c>
      <c r="U44" s="71">
        <f t="shared" si="18"/>
        <v>0.71250000000000002</v>
      </c>
      <c r="V44" s="67" t="s">
        <v>2</v>
      </c>
      <c r="W44" s="30">
        <v>9</v>
      </c>
      <c r="X44" s="30">
        <v>4</v>
      </c>
      <c r="Y44" s="30">
        <v>2</v>
      </c>
      <c r="Z44" s="30">
        <v>2</v>
      </c>
      <c r="AA44" s="16">
        <f t="shared" si="19"/>
        <v>17</v>
      </c>
      <c r="AB44" s="71">
        <f t="shared" si="20"/>
        <v>0.42499999999999999</v>
      </c>
      <c r="AC44" s="16" t="s">
        <v>1</v>
      </c>
      <c r="AD44" s="30">
        <v>3</v>
      </c>
      <c r="AE44" s="30">
        <v>10</v>
      </c>
      <c r="AF44" s="30">
        <v>0</v>
      </c>
      <c r="AG44" s="30">
        <v>0</v>
      </c>
      <c r="AH44" s="16">
        <f t="shared" si="24"/>
        <v>13</v>
      </c>
      <c r="AI44" s="17">
        <f t="shared" si="21"/>
        <v>0.32500000000000001</v>
      </c>
      <c r="AJ44" s="67" t="s">
        <v>1</v>
      </c>
      <c r="AK44" s="30">
        <v>10</v>
      </c>
      <c r="AL44" s="30">
        <v>7.5</v>
      </c>
      <c r="AM44" s="30">
        <v>3.5</v>
      </c>
      <c r="AN44" s="30">
        <v>8</v>
      </c>
      <c r="AO44" s="16">
        <f t="shared" si="22"/>
        <v>29</v>
      </c>
      <c r="AP44" s="71">
        <f t="shared" si="23"/>
        <v>0.72499999999999998</v>
      </c>
    </row>
    <row r="45" spans="1:42" ht="15.75" x14ac:dyDescent="0.25">
      <c r="A45" s="16" t="s">
        <v>1</v>
      </c>
      <c r="B45" s="30">
        <v>4</v>
      </c>
      <c r="C45" s="30">
        <v>10</v>
      </c>
      <c r="D45" s="30">
        <v>8.5</v>
      </c>
      <c r="E45" s="30">
        <v>10</v>
      </c>
      <c r="F45" s="16">
        <f t="shared" si="13"/>
        <v>32.5</v>
      </c>
      <c r="G45" s="71">
        <f t="shared" si="14"/>
        <v>0.8125</v>
      </c>
      <c r="H45" s="54" t="s">
        <v>2</v>
      </c>
      <c r="I45" s="52">
        <v>10</v>
      </c>
      <c r="J45" s="52">
        <v>2</v>
      </c>
      <c r="K45" s="52">
        <v>10</v>
      </c>
      <c r="L45" s="52">
        <v>0</v>
      </c>
      <c r="M45" s="52">
        <f t="shared" si="15"/>
        <v>22</v>
      </c>
      <c r="N45" s="53">
        <f t="shared" si="16"/>
        <v>0.55000000000000004</v>
      </c>
      <c r="O45" s="70" t="s">
        <v>2</v>
      </c>
      <c r="P45" s="30">
        <v>8.5</v>
      </c>
      <c r="Q45" s="30">
        <v>10</v>
      </c>
      <c r="R45" s="30">
        <v>8</v>
      </c>
      <c r="S45" s="30">
        <v>1</v>
      </c>
      <c r="T45" s="16">
        <f t="shared" si="17"/>
        <v>27.5</v>
      </c>
      <c r="U45" s="71">
        <f t="shared" si="18"/>
        <v>0.6875</v>
      </c>
      <c r="V45" s="67" t="s">
        <v>2</v>
      </c>
      <c r="W45" s="30">
        <v>8.5</v>
      </c>
      <c r="X45" s="30">
        <v>4</v>
      </c>
      <c r="Y45" s="30">
        <v>2</v>
      </c>
      <c r="Z45" s="30">
        <v>2</v>
      </c>
      <c r="AA45" s="16">
        <f t="shared" si="19"/>
        <v>16.5</v>
      </c>
      <c r="AB45" s="71">
        <f t="shared" si="20"/>
        <v>0.41249999999999998</v>
      </c>
      <c r="AC45" s="16" t="s">
        <v>2</v>
      </c>
      <c r="AD45" s="30">
        <v>8</v>
      </c>
      <c r="AE45" s="30">
        <v>5</v>
      </c>
      <c r="AF45" s="30">
        <v>0</v>
      </c>
      <c r="AG45" s="30">
        <v>0</v>
      </c>
      <c r="AH45" s="16">
        <f t="shared" si="24"/>
        <v>13</v>
      </c>
      <c r="AI45" s="17">
        <f t="shared" si="21"/>
        <v>0.32500000000000001</v>
      </c>
      <c r="AJ45" s="67" t="s">
        <v>1</v>
      </c>
      <c r="AK45" s="30">
        <v>10</v>
      </c>
      <c r="AL45" s="30">
        <v>6</v>
      </c>
      <c r="AM45" s="30">
        <v>3.5</v>
      </c>
      <c r="AN45" s="30">
        <v>9</v>
      </c>
      <c r="AO45" s="16">
        <f t="shared" si="22"/>
        <v>28.5</v>
      </c>
      <c r="AP45" s="71">
        <f t="shared" si="23"/>
        <v>0.71250000000000002</v>
      </c>
    </row>
    <row r="46" spans="1:42" ht="15.75" x14ac:dyDescent="0.25">
      <c r="A46" s="16" t="s">
        <v>1</v>
      </c>
      <c r="B46" s="30">
        <v>9.5</v>
      </c>
      <c r="C46" s="30">
        <v>4</v>
      </c>
      <c r="D46" s="30">
        <v>9</v>
      </c>
      <c r="E46" s="30">
        <v>10</v>
      </c>
      <c r="F46" s="16">
        <f t="shared" si="13"/>
        <v>32.5</v>
      </c>
      <c r="G46" s="71">
        <f t="shared" si="14"/>
        <v>0.8125</v>
      </c>
      <c r="H46" s="38" t="s">
        <v>1</v>
      </c>
      <c r="I46" s="36">
        <v>10</v>
      </c>
      <c r="J46" s="36">
        <v>8</v>
      </c>
      <c r="K46" s="36">
        <v>10</v>
      </c>
      <c r="L46" s="36">
        <v>10</v>
      </c>
      <c r="M46" s="38">
        <f t="shared" si="15"/>
        <v>38</v>
      </c>
      <c r="N46" s="42">
        <f t="shared" si="16"/>
        <v>0.95</v>
      </c>
      <c r="O46" s="70" t="s">
        <v>1</v>
      </c>
      <c r="P46" s="30">
        <v>8.5</v>
      </c>
      <c r="Q46" s="30">
        <v>8</v>
      </c>
      <c r="R46" s="30">
        <v>2</v>
      </c>
      <c r="S46" s="30">
        <v>8</v>
      </c>
      <c r="T46" s="16">
        <f t="shared" si="17"/>
        <v>26.5</v>
      </c>
      <c r="U46" s="71">
        <f t="shared" si="18"/>
        <v>0.66249999999999998</v>
      </c>
      <c r="V46" s="67" t="s">
        <v>1</v>
      </c>
      <c r="W46" s="30">
        <v>3.5</v>
      </c>
      <c r="X46" s="30">
        <v>6</v>
      </c>
      <c r="Y46" s="30">
        <v>2</v>
      </c>
      <c r="Z46" s="30">
        <v>2</v>
      </c>
      <c r="AA46" s="16">
        <f t="shared" si="19"/>
        <v>13.5</v>
      </c>
      <c r="AB46" s="71">
        <f t="shared" si="20"/>
        <v>0.33750000000000002</v>
      </c>
      <c r="AC46" s="16" t="s">
        <v>1</v>
      </c>
      <c r="AD46" s="30">
        <v>5</v>
      </c>
      <c r="AE46" s="30">
        <v>6</v>
      </c>
      <c r="AF46" s="30">
        <v>0</v>
      </c>
      <c r="AG46" s="30">
        <v>0</v>
      </c>
      <c r="AH46" s="16">
        <f t="shared" si="24"/>
        <v>11</v>
      </c>
      <c r="AI46" s="17">
        <f t="shared" si="21"/>
        <v>0.27500000000000002</v>
      </c>
      <c r="AJ46" s="67" t="s">
        <v>2</v>
      </c>
      <c r="AK46" s="30">
        <v>6</v>
      </c>
      <c r="AL46" s="30">
        <v>7.5</v>
      </c>
      <c r="AM46" s="30">
        <v>9</v>
      </c>
      <c r="AN46" s="30">
        <v>6</v>
      </c>
      <c r="AO46" s="16">
        <f t="shared" si="22"/>
        <v>28.5</v>
      </c>
      <c r="AP46" s="71">
        <f t="shared" si="23"/>
        <v>0.71250000000000002</v>
      </c>
    </row>
    <row r="47" spans="1:42" ht="15.75" x14ac:dyDescent="0.25">
      <c r="A47" s="16" t="s">
        <v>2</v>
      </c>
      <c r="B47" s="30">
        <v>4</v>
      </c>
      <c r="C47" s="30">
        <v>9</v>
      </c>
      <c r="D47" s="30">
        <v>9.5</v>
      </c>
      <c r="E47" s="30">
        <v>10</v>
      </c>
      <c r="F47" s="16">
        <f t="shared" si="13"/>
        <v>32.5</v>
      </c>
      <c r="G47" s="71">
        <f t="shared" si="14"/>
        <v>0.8125</v>
      </c>
      <c r="H47" s="12" t="s">
        <v>1</v>
      </c>
      <c r="I47" s="37">
        <v>8</v>
      </c>
      <c r="J47" s="37">
        <v>6</v>
      </c>
      <c r="K47" s="37">
        <v>10</v>
      </c>
      <c r="L47" s="37">
        <v>9</v>
      </c>
      <c r="M47" s="12">
        <f t="shared" si="15"/>
        <v>33</v>
      </c>
      <c r="N47" s="14">
        <f t="shared" si="16"/>
        <v>0.82499999999999996</v>
      </c>
      <c r="O47" s="70" t="s">
        <v>1</v>
      </c>
      <c r="P47" s="30">
        <v>8.5</v>
      </c>
      <c r="Q47" s="30">
        <v>8.5</v>
      </c>
      <c r="R47" s="30">
        <v>2</v>
      </c>
      <c r="S47" s="30">
        <v>0</v>
      </c>
      <c r="T47" s="16">
        <f t="shared" si="17"/>
        <v>19</v>
      </c>
      <c r="U47" s="71">
        <f t="shared" si="18"/>
        <v>0.47499999999999998</v>
      </c>
      <c r="V47" s="67" t="s">
        <v>1</v>
      </c>
      <c r="W47" s="30">
        <v>2</v>
      </c>
      <c r="X47" s="30">
        <v>7</v>
      </c>
      <c r="Y47" s="30">
        <v>2</v>
      </c>
      <c r="Z47" s="30">
        <v>2</v>
      </c>
      <c r="AA47" s="16">
        <f t="shared" si="19"/>
        <v>13</v>
      </c>
      <c r="AB47" s="71">
        <f t="shared" si="20"/>
        <v>0.32500000000000001</v>
      </c>
      <c r="AC47" s="16" t="s">
        <v>1</v>
      </c>
      <c r="AD47" s="30">
        <v>7</v>
      </c>
      <c r="AE47" s="30">
        <v>4</v>
      </c>
      <c r="AF47" s="30">
        <v>0</v>
      </c>
      <c r="AG47" s="30">
        <v>0</v>
      </c>
      <c r="AH47" s="16">
        <f t="shared" si="24"/>
        <v>11</v>
      </c>
      <c r="AI47" s="17">
        <f t="shared" si="21"/>
        <v>0.27500000000000002</v>
      </c>
      <c r="AJ47" s="67" t="s">
        <v>2</v>
      </c>
      <c r="AK47" s="30">
        <v>10</v>
      </c>
      <c r="AL47" s="30">
        <v>7.5</v>
      </c>
      <c r="AM47" s="30">
        <v>3.5</v>
      </c>
      <c r="AN47" s="30">
        <v>7</v>
      </c>
      <c r="AO47" s="16">
        <f t="shared" si="22"/>
        <v>28</v>
      </c>
      <c r="AP47" s="71">
        <f t="shared" si="23"/>
        <v>0.7</v>
      </c>
    </row>
    <row r="48" spans="1:42" ht="15.75" x14ac:dyDescent="0.25">
      <c r="A48" s="16" t="s">
        <v>1</v>
      </c>
      <c r="B48" s="30">
        <v>10</v>
      </c>
      <c r="C48" s="30">
        <v>5</v>
      </c>
      <c r="D48" s="30">
        <v>7.5</v>
      </c>
      <c r="E48" s="30">
        <v>7</v>
      </c>
      <c r="F48" s="16">
        <f t="shared" si="13"/>
        <v>29.5</v>
      </c>
      <c r="G48" s="71">
        <f t="shared" si="14"/>
        <v>0.73750000000000004</v>
      </c>
      <c r="H48" s="12" t="s">
        <v>1</v>
      </c>
      <c r="I48" s="37">
        <v>10</v>
      </c>
      <c r="J48" s="37">
        <v>10</v>
      </c>
      <c r="K48" s="37">
        <v>10</v>
      </c>
      <c r="L48" s="37">
        <v>0</v>
      </c>
      <c r="M48" s="12">
        <f t="shared" si="15"/>
        <v>30</v>
      </c>
      <c r="N48" s="14">
        <f t="shared" si="16"/>
        <v>0.75</v>
      </c>
      <c r="O48" s="70" t="s">
        <v>1</v>
      </c>
      <c r="P48" s="30">
        <v>8.5</v>
      </c>
      <c r="Q48" s="30">
        <v>7</v>
      </c>
      <c r="R48" s="30">
        <v>2</v>
      </c>
      <c r="S48" s="30">
        <v>1</v>
      </c>
      <c r="T48" s="16">
        <f t="shared" si="17"/>
        <v>18.5</v>
      </c>
      <c r="U48" s="71">
        <f t="shared" si="18"/>
        <v>0.46250000000000002</v>
      </c>
      <c r="V48" s="67" t="s">
        <v>2</v>
      </c>
      <c r="W48" s="30">
        <v>0</v>
      </c>
      <c r="X48" s="30">
        <v>4.5</v>
      </c>
      <c r="Y48" s="30">
        <v>2</v>
      </c>
      <c r="Z48" s="30">
        <v>3</v>
      </c>
      <c r="AA48" s="16">
        <f t="shared" si="19"/>
        <v>9.5</v>
      </c>
      <c r="AB48" s="71">
        <f t="shared" si="20"/>
        <v>0.23749999999999999</v>
      </c>
      <c r="AC48" s="16" t="s">
        <v>1</v>
      </c>
      <c r="AD48" s="30">
        <v>2</v>
      </c>
      <c r="AE48" s="30">
        <v>9</v>
      </c>
      <c r="AF48" s="30">
        <v>0</v>
      </c>
      <c r="AG48" s="30">
        <v>0</v>
      </c>
      <c r="AH48" s="16">
        <f t="shared" si="24"/>
        <v>11</v>
      </c>
      <c r="AI48" s="17">
        <f t="shared" si="21"/>
        <v>0.27500000000000002</v>
      </c>
      <c r="AJ48" s="67" t="s">
        <v>1</v>
      </c>
      <c r="AK48" s="30">
        <v>10</v>
      </c>
      <c r="AL48" s="30">
        <v>7</v>
      </c>
      <c r="AM48" s="30">
        <v>7</v>
      </c>
      <c r="AN48" s="30">
        <v>3</v>
      </c>
      <c r="AO48" s="16">
        <f t="shared" si="22"/>
        <v>27</v>
      </c>
      <c r="AP48" s="71">
        <f t="shared" si="23"/>
        <v>0.67500000000000004</v>
      </c>
    </row>
    <row r="49" spans="1:42" ht="15.75" x14ac:dyDescent="0.25">
      <c r="A49" s="16" t="s">
        <v>1</v>
      </c>
      <c r="B49" s="30">
        <v>4</v>
      </c>
      <c r="C49" s="30">
        <v>10</v>
      </c>
      <c r="D49" s="30">
        <v>5</v>
      </c>
      <c r="E49" s="30">
        <v>10</v>
      </c>
      <c r="F49" s="16">
        <f t="shared" si="13"/>
        <v>29</v>
      </c>
      <c r="G49" s="71">
        <f t="shared" si="14"/>
        <v>0.72499999999999998</v>
      </c>
      <c r="H49" s="12" t="s">
        <v>1</v>
      </c>
      <c r="I49" s="37">
        <v>10</v>
      </c>
      <c r="J49" s="37">
        <v>8</v>
      </c>
      <c r="K49" s="37">
        <v>7</v>
      </c>
      <c r="L49" s="37">
        <v>0</v>
      </c>
      <c r="M49" s="12">
        <f t="shared" si="15"/>
        <v>25</v>
      </c>
      <c r="N49" s="14">
        <f t="shared" si="16"/>
        <v>0.625</v>
      </c>
      <c r="O49" s="38" t="s">
        <v>1</v>
      </c>
      <c r="P49" s="36">
        <v>10</v>
      </c>
      <c r="Q49" s="36">
        <v>10</v>
      </c>
      <c r="R49" s="36">
        <v>9</v>
      </c>
      <c r="S49" s="36">
        <v>9</v>
      </c>
      <c r="T49" s="38">
        <f t="shared" si="17"/>
        <v>38</v>
      </c>
      <c r="U49" s="39">
        <f t="shared" si="18"/>
        <v>0.95</v>
      </c>
      <c r="V49" s="67" t="s">
        <v>1</v>
      </c>
      <c r="W49" s="30">
        <v>0</v>
      </c>
      <c r="X49" s="30">
        <v>2</v>
      </c>
      <c r="Y49" s="30">
        <v>2</v>
      </c>
      <c r="Z49" s="30">
        <v>4</v>
      </c>
      <c r="AA49" s="16">
        <f t="shared" si="19"/>
        <v>8</v>
      </c>
      <c r="AB49" s="71">
        <f t="shared" si="20"/>
        <v>0.2</v>
      </c>
      <c r="AC49" s="16" t="s">
        <v>2</v>
      </c>
      <c r="AD49" s="30">
        <v>6</v>
      </c>
      <c r="AE49" s="30">
        <v>3</v>
      </c>
      <c r="AF49" s="30">
        <v>0</v>
      </c>
      <c r="AG49" s="30">
        <v>0</v>
      </c>
      <c r="AH49" s="16">
        <f t="shared" si="24"/>
        <v>9</v>
      </c>
      <c r="AI49" s="17">
        <f t="shared" si="21"/>
        <v>0.22500000000000001</v>
      </c>
      <c r="AJ49" s="67" t="s">
        <v>1</v>
      </c>
      <c r="AK49" s="30">
        <v>10</v>
      </c>
      <c r="AL49" s="30">
        <v>7.5</v>
      </c>
      <c r="AM49" s="30">
        <v>8</v>
      </c>
      <c r="AN49" s="30">
        <v>1</v>
      </c>
      <c r="AO49" s="16">
        <f t="shared" si="22"/>
        <v>26.5</v>
      </c>
      <c r="AP49" s="71">
        <f t="shared" si="23"/>
        <v>0.66249999999999998</v>
      </c>
    </row>
    <row r="50" spans="1:42" ht="15.75" x14ac:dyDescent="0.25">
      <c r="A50" s="16" t="s">
        <v>1</v>
      </c>
      <c r="B50" s="30">
        <v>4</v>
      </c>
      <c r="C50" s="30">
        <v>10</v>
      </c>
      <c r="D50" s="30">
        <v>6</v>
      </c>
      <c r="E50" s="30">
        <v>8</v>
      </c>
      <c r="F50" s="16">
        <f t="shared" si="13"/>
        <v>28</v>
      </c>
      <c r="G50" s="71">
        <f t="shared" si="14"/>
        <v>0.7</v>
      </c>
      <c r="H50" s="12" t="s">
        <v>1</v>
      </c>
      <c r="I50" s="37">
        <v>10</v>
      </c>
      <c r="J50" s="37">
        <v>8</v>
      </c>
      <c r="K50" s="37">
        <v>2</v>
      </c>
      <c r="L50" s="37">
        <v>0</v>
      </c>
      <c r="M50" s="12">
        <f t="shared" si="15"/>
        <v>20</v>
      </c>
      <c r="N50" s="14">
        <f t="shared" si="16"/>
        <v>0.5</v>
      </c>
      <c r="O50" s="12" t="s">
        <v>1</v>
      </c>
      <c r="P50" s="37">
        <v>8.5</v>
      </c>
      <c r="Q50" s="37">
        <v>10</v>
      </c>
      <c r="R50" s="37">
        <v>10</v>
      </c>
      <c r="S50" s="37">
        <v>9</v>
      </c>
      <c r="T50" s="12">
        <f t="shared" si="17"/>
        <v>37.5</v>
      </c>
      <c r="U50" s="13">
        <f t="shared" si="18"/>
        <v>0.9375</v>
      </c>
      <c r="V50" s="67" t="s">
        <v>1</v>
      </c>
      <c r="W50" s="30">
        <v>1</v>
      </c>
      <c r="X50" s="30">
        <v>4</v>
      </c>
      <c r="Y50" s="30">
        <v>2</v>
      </c>
      <c r="Z50" s="30">
        <v>1</v>
      </c>
      <c r="AA50" s="16">
        <f t="shared" si="19"/>
        <v>8</v>
      </c>
      <c r="AB50" s="71">
        <f t="shared" si="20"/>
        <v>0.2</v>
      </c>
      <c r="AC50" s="16" t="s">
        <v>1</v>
      </c>
      <c r="AD50" s="30">
        <v>7</v>
      </c>
      <c r="AE50" s="30">
        <v>2</v>
      </c>
      <c r="AF50" s="30">
        <v>0</v>
      </c>
      <c r="AG50" s="30">
        <v>0</v>
      </c>
      <c r="AH50" s="16">
        <f t="shared" si="24"/>
        <v>9</v>
      </c>
      <c r="AI50" s="17">
        <f t="shared" si="21"/>
        <v>0.22500000000000001</v>
      </c>
      <c r="AJ50" s="67" t="s">
        <v>1</v>
      </c>
      <c r="AK50" s="30">
        <v>7</v>
      </c>
      <c r="AL50" s="30">
        <v>7.5</v>
      </c>
      <c r="AM50" s="30">
        <v>3</v>
      </c>
      <c r="AN50" s="30">
        <v>8.5</v>
      </c>
      <c r="AO50" s="16">
        <f t="shared" si="22"/>
        <v>26</v>
      </c>
      <c r="AP50" s="71">
        <f t="shared" si="23"/>
        <v>0.65</v>
      </c>
    </row>
    <row r="51" spans="1:42" ht="15.75" x14ac:dyDescent="0.25">
      <c r="A51" s="16" t="s">
        <v>1</v>
      </c>
      <c r="B51" s="30">
        <v>10</v>
      </c>
      <c r="C51" s="30">
        <v>1</v>
      </c>
      <c r="D51" s="30">
        <v>7</v>
      </c>
      <c r="E51" s="30">
        <v>10</v>
      </c>
      <c r="F51" s="16">
        <f t="shared" si="13"/>
        <v>28</v>
      </c>
      <c r="G51" s="71">
        <f t="shared" si="14"/>
        <v>0.7</v>
      </c>
      <c r="H51" s="12" t="s">
        <v>1</v>
      </c>
      <c r="I51" s="37">
        <v>10</v>
      </c>
      <c r="J51" s="37">
        <v>2</v>
      </c>
      <c r="K51" s="37">
        <v>8</v>
      </c>
      <c r="L51" s="37">
        <v>0</v>
      </c>
      <c r="M51" s="12">
        <f t="shared" si="15"/>
        <v>20</v>
      </c>
      <c r="N51" s="14">
        <f t="shared" si="16"/>
        <v>0.5</v>
      </c>
      <c r="O51" s="12" t="s">
        <v>1</v>
      </c>
      <c r="P51" s="37">
        <v>9</v>
      </c>
      <c r="Q51" s="37">
        <v>10</v>
      </c>
      <c r="R51" s="37">
        <v>9</v>
      </c>
      <c r="S51" s="37">
        <v>9</v>
      </c>
      <c r="T51" s="12">
        <f t="shared" si="17"/>
        <v>37</v>
      </c>
      <c r="U51" s="13">
        <f t="shared" si="18"/>
        <v>0.92500000000000004</v>
      </c>
      <c r="V51" s="16" t="s">
        <v>1</v>
      </c>
      <c r="W51" s="30">
        <v>0</v>
      </c>
      <c r="X51" s="30">
        <v>4</v>
      </c>
      <c r="Y51" s="30">
        <v>2</v>
      </c>
      <c r="Z51" s="30">
        <v>1</v>
      </c>
      <c r="AA51" s="16">
        <f t="shared" si="19"/>
        <v>7</v>
      </c>
      <c r="AB51" s="71">
        <f t="shared" si="20"/>
        <v>0.17499999999999999</v>
      </c>
      <c r="AC51" s="16" t="s">
        <v>1</v>
      </c>
      <c r="AD51" s="30">
        <v>4</v>
      </c>
      <c r="AE51" s="30">
        <v>4</v>
      </c>
      <c r="AF51" s="30">
        <v>0</v>
      </c>
      <c r="AG51" s="30">
        <v>0</v>
      </c>
      <c r="AH51" s="16">
        <f t="shared" si="24"/>
        <v>8</v>
      </c>
      <c r="AI51" s="17">
        <f t="shared" si="21"/>
        <v>0.2</v>
      </c>
      <c r="AJ51" s="67" t="s">
        <v>2</v>
      </c>
      <c r="AK51" s="30">
        <v>10</v>
      </c>
      <c r="AL51" s="30">
        <v>7.5</v>
      </c>
      <c r="AM51" s="30">
        <v>4.5</v>
      </c>
      <c r="AN51" s="30">
        <v>3.5</v>
      </c>
      <c r="AO51" s="16">
        <f t="shared" si="22"/>
        <v>25.5</v>
      </c>
      <c r="AP51" s="71">
        <f t="shared" si="23"/>
        <v>0.63749999999999996</v>
      </c>
    </row>
    <row r="52" spans="1:42" ht="15.75" x14ac:dyDescent="0.25">
      <c r="A52" s="16" t="s">
        <v>1</v>
      </c>
      <c r="B52" s="30">
        <v>3</v>
      </c>
      <c r="C52" s="30">
        <v>10</v>
      </c>
      <c r="D52" s="30">
        <v>8.5</v>
      </c>
      <c r="E52" s="30">
        <v>5</v>
      </c>
      <c r="F52" s="16">
        <f t="shared" si="13"/>
        <v>26.5</v>
      </c>
      <c r="G52" s="71">
        <f t="shared" si="14"/>
        <v>0.66249999999999998</v>
      </c>
      <c r="H52" s="12" t="s">
        <v>1</v>
      </c>
      <c r="I52" s="37">
        <v>10</v>
      </c>
      <c r="J52" s="37">
        <v>0</v>
      </c>
      <c r="K52" s="37">
        <v>10</v>
      </c>
      <c r="L52" s="37">
        <v>0</v>
      </c>
      <c r="M52" s="12">
        <f t="shared" si="15"/>
        <v>20</v>
      </c>
      <c r="N52" s="14">
        <f t="shared" si="16"/>
        <v>0.5</v>
      </c>
      <c r="O52" s="12" t="s">
        <v>2</v>
      </c>
      <c r="P52" s="37">
        <v>8</v>
      </c>
      <c r="Q52" s="37">
        <v>10</v>
      </c>
      <c r="R52" s="37">
        <v>9</v>
      </c>
      <c r="S52" s="37">
        <v>8</v>
      </c>
      <c r="T52" s="12">
        <f t="shared" si="17"/>
        <v>35</v>
      </c>
      <c r="U52" s="13">
        <f t="shared" si="18"/>
        <v>0.875</v>
      </c>
      <c r="V52" s="16" t="s">
        <v>2</v>
      </c>
      <c r="W52" s="30">
        <v>0</v>
      </c>
      <c r="X52" s="30">
        <v>2</v>
      </c>
      <c r="Y52" s="30">
        <v>0</v>
      </c>
      <c r="Z52" s="30">
        <v>1</v>
      </c>
      <c r="AA52" s="16">
        <f t="shared" si="19"/>
        <v>3</v>
      </c>
      <c r="AB52" s="71">
        <f t="shared" si="20"/>
        <v>7.4999999999999997E-2</v>
      </c>
      <c r="AC52" s="16" t="s">
        <v>1</v>
      </c>
      <c r="AD52" s="30">
        <v>5</v>
      </c>
      <c r="AE52" s="30">
        <v>3</v>
      </c>
      <c r="AF52" s="30">
        <v>0</v>
      </c>
      <c r="AG52" s="30">
        <v>0</v>
      </c>
      <c r="AH52" s="16">
        <f t="shared" si="24"/>
        <v>8</v>
      </c>
      <c r="AI52" s="17">
        <f t="shared" si="21"/>
        <v>0.2</v>
      </c>
      <c r="AJ52" s="67" t="s">
        <v>2</v>
      </c>
      <c r="AK52" s="30">
        <v>9.5</v>
      </c>
      <c r="AL52" s="30">
        <v>7.5</v>
      </c>
      <c r="AM52" s="30">
        <v>3</v>
      </c>
      <c r="AN52" s="30">
        <v>5</v>
      </c>
      <c r="AO52" s="16">
        <f t="shared" si="22"/>
        <v>25</v>
      </c>
      <c r="AP52" s="71">
        <f t="shared" si="23"/>
        <v>0.625</v>
      </c>
    </row>
    <row r="53" spans="1:42" ht="15.75" x14ac:dyDescent="0.25">
      <c r="A53" s="16" t="s">
        <v>1</v>
      </c>
      <c r="B53" s="30">
        <v>9.5</v>
      </c>
      <c r="C53" s="30">
        <v>1</v>
      </c>
      <c r="D53" s="30">
        <v>8.5</v>
      </c>
      <c r="E53" s="30">
        <v>7</v>
      </c>
      <c r="F53" s="16">
        <f t="shared" si="13"/>
        <v>26</v>
      </c>
      <c r="G53" s="71">
        <f t="shared" si="14"/>
        <v>0.65</v>
      </c>
      <c r="H53" s="12" t="s">
        <v>1</v>
      </c>
      <c r="I53" s="37">
        <v>7</v>
      </c>
      <c r="J53" s="37">
        <v>0</v>
      </c>
      <c r="K53" s="37">
        <v>10</v>
      </c>
      <c r="L53" s="37">
        <v>0</v>
      </c>
      <c r="M53" s="12">
        <f t="shared" si="15"/>
        <v>17</v>
      </c>
      <c r="N53" s="14">
        <f t="shared" si="16"/>
        <v>0.42499999999999999</v>
      </c>
      <c r="O53" s="12" t="s">
        <v>1</v>
      </c>
      <c r="P53" s="37">
        <v>10</v>
      </c>
      <c r="Q53" s="37">
        <v>10</v>
      </c>
      <c r="R53" s="37">
        <v>9.5</v>
      </c>
      <c r="S53" s="37">
        <v>4</v>
      </c>
      <c r="T53" s="12">
        <f t="shared" si="17"/>
        <v>33.5</v>
      </c>
      <c r="U53" s="13">
        <f t="shared" si="18"/>
        <v>0.83750000000000002</v>
      </c>
      <c r="V53" s="38" t="s">
        <v>1</v>
      </c>
      <c r="W53" s="36">
        <v>10</v>
      </c>
      <c r="X53" s="36">
        <v>8.5</v>
      </c>
      <c r="Y53" s="36">
        <v>10</v>
      </c>
      <c r="Z53" s="36">
        <v>10</v>
      </c>
      <c r="AA53" s="38">
        <f t="shared" si="19"/>
        <v>38.5</v>
      </c>
      <c r="AB53" s="42">
        <f t="shared" si="20"/>
        <v>0.96250000000000002</v>
      </c>
      <c r="AC53" s="16" t="s">
        <v>1</v>
      </c>
      <c r="AD53" s="30">
        <v>1</v>
      </c>
      <c r="AE53" s="30">
        <v>4</v>
      </c>
      <c r="AF53" s="30">
        <v>0</v>
      </c>
      <c r="AG53" s="30">
        <v>0</v>
      </c>
      <c r="AH53" s="16">
        <f t="shared" si="24"/>
        <v>5</v>
      </c>
      <c r="AI53" s="17">
        <f t="shared" si="21"/>
        <v>0.125</v>
      </c>
      <c r="AJ53" s="16" t="s">
        <v>1</v>
      </c>
      <c r="AK53" s="30">
        <v>10</v>
      </c>
      <c r="AL53" s="30">
        <v>2.5</v>
      </c>
      <c r="AM53" s="30">
        <v>1.5</v>
      </c>
      <c r="AN53" s="30">
        <v>9.5</v>
      </c>
      <c r="AO53" s="16">
        <f t="shared" si="22"/>
        <v>23.5</v>
      </c>
      <c r="AP53" s="71">
        <f t="shared" si="23"/>
        <v>0.58750000000000002</v>
      </c>
    </row>
    <row r="54" spans="1:42" ht="15.75" x14ac:dyDescent="0.25">
      <c r="A54" s="16" t="s">
        <v>1</v>
      </c>
      <c r="B54" s="30">
        <v>3</v>
      </c>
      <c r="C54" s="30">
        <v>6</v>
      </c>
      <c r="D54" s="30">
        <v>10</v>
      </c>
      <c r="E54" s="30">
        <v>5</v>
      </c>
      <c r="F54" s="16">
        <f t="shared" si="13"/>
        <v>24</v>
      </c>
      <c r="G54" s="71">
        <f t="shared" si="14"/>
        <v>0.6</v>
      </c>
      <c r="H54" s="12" t="s">
        <v>1</v>
      </c>
      <c r="I54" s="37">
        <v>1</v>
      </c>
      <c r="J54" s="37">
        <v>0</v>
      </c>
      <c r="K54" s="37">
        <v>8</v>
      </c>
      <c r="L54" s="37">
        <v>0</v>
      </c>
      <c r="M54" s="12">
        <f t="shared" si="15"/>
        <v>9</v>
      </c>
      <c r="N54" s="14">
        <f t="shared" si="16"/>
        <v>0.22500000000000001</v>
      </c>
      <c r="O54" s="12" t="s">
        <v>1</v>
      </c>
      <c r="P54" s="37">
        <v>10</v>
      </c>
      <c r="Q54" s="37">
        <v>10</v>
      </c>
      <c r="R54" s="37">
        <v>6</v>
      </c>
      <c r="S54" s="37">
        <v>7</v>
      </c>
      <c r="T54" s="12">
        <f t="shared" si="17"/>
        <v>33</v>
      </c>
      <c r="U54" s="13">
        <f t="shared" si="18"/>
        <v>0.82499999999999996</v>
      </c>
      <c r="V54" s="12" t="s">
        <v>1</v>
      </c>
      <c r="W54" s="37">
        <v>10</v>
      </c>
      <c r="X54" s="37">
        <v>10</v>
      </c>
      <c r="Y54" s="37">
        <v>10</v>
      </c>
      <c r="Z54" s="37">
        <v>7</v>
      </c>
      <c r="AA54" s="12">
        <f t="shared" si="19"/>
        <v>37</v>
      </c>
      <c r="AB54" s="14">
        <f t="shared" si="20"/>
        <v>0.92500000000000004</v>
      </c>
      <c r="AC54" s="16" t="s">
        <v>1</v>
      </c>
      <c r="AD54" s="30">
        <v>1</v>
      </c>
      <c r="AE54" s="30">
        <v>0</v>
      </c>
      <c r="AF54" s="30">
        <v>0</v>
      </c>
      <c r="AG54" s="30">
        <v>0</v>
      </c>
      <c r="AH54" s="16">
        <f t="shared" si="24"/>
        <v>1</v>
      </c>
      <c r="AI54" s="17">
        <f t="shared" si="21"/>
        <v>2.5000000000000001E-2</v>
      </c>
      <c r="AJ54" s="16" t="s">
        <v>1</v>
      </c>
      <c r="AK54" s="30">
        <v>7</v>
      </c>
      <c r="AL54" s="30">
        <v>4</v>
      </c>
      <c r="AM54" s="30">
        <v>7</v>
      </c>
      <c r="AN54" s="30">
        <v>3.5</v>
      </c>
      <c r="AO54" s="16">
        <f t="shared" si="22"/>
        <v>21.5</v>
      </c>
      <c r="AP54" s="71">
        <f t="shared" si="23"/>
        <v>0.53749999999999998</v>
      </c>
    </row>
    <row r="55" spans="1:42" ht="15.75" x14ac:dyDescent="0.25">
      <c r="A55" s="38" t="s">
        <v>1</v>
      </c>
      <c r="B55" s="36">
        <v>3</v>
      </c>
      <c r="C55" s="36">
        <v>10</v>
      </c>
      <c r="D55" s="36">
        <v>10</v>
      </c>
      <c r="E55" s="36">
        <v>9.5</v>
      </c>
      <c r="F55" s="38">
        <f t="shared" si="13"/>
        <v>32.5</v>
      </c>
      <c r="G55" s="39">
        <f t="shared" si="14"/>
        <v>0.8125</v>
      </c>
      <c r="H55" s="12" t="s">
        <v>1</v>
      </c>
      <c r="I55" s="37">
        <v>3</v>
      </c>
      <c r="J55" s="37">
        <v>0</v>
      </c>
      <c r="K55" s="37">
        <v>0</v>
      </c>
      <c r="L55" s="37">
        <v>0</v>
      </c>
      <c r="M55" s="12">
        <f t="shared" si="15"/>
        <v>3</v>
      </c>
      <c r="N55" s="14">
        <f t="shared" si="16"/>
        <v>7.4999999999999997E-2</v>
      </c>
      <c r="O55" s="12" t="s">
        <v>1</v>
      </c>
      <c r="P55" s="37">
        <v>10</v>
      </c>
      <c r="Q55" s="37">
        <v>10</v>
      </c>
      <c r="R55" s="37">
        <v>4</v>
      </c>
      <c r="S55" s="37">
        <v>7</v>
      </c>
      <c r="T55" s="12">
        <f t="shared" si="17"/>
        <v>31</v>
      </c>
      <c r="U55" s="13">
        <f t="shared" si="18"/>
        <v>0.77500000000000002</v>
      </c>
      <c r="V55" s="12" t="s">
        <v>1</v>
      </c>
      <c r="W55" s="37">
        <v>8</v>
      </c>
      <c r="X55" s="37">
        <v>7</v>
      </c>
      <c r="Y55" s="37">
        <v>6</v>
      </c>
      <c r="Z55" s="37">
        <v>5</v>
      </c>
      <c r="AA55" s="12">
        <f t="shared" si="19"/>
        <v>26</v>
      </c>
      <c r="AB55" s="14">
        <f t="shared" si="20"/>
        <v>0.65</v>
      </c>
      <c r="AJ55" s="16" t="s">
        <v>2</v>
      </c>
      <c r="AK55" s="30">
        <v>8</v>
      </c>
      <c r="AL55" s="30">
        <v>7.5</v>
      </c>
      <c r="AM55" s="30">
        <v>3</v>
      </c>
      <c r="AN55" s="30">
        <v>2</v>
      </c>
      <c r="AO55" s="16">
        <f t="shared" si="22"/>
        <v>20.5</v>
      </c>
      <c r="AP55" s="71">
        <f t="shared" si="23"/>
        <v>0.51249999999999996</v>
      </c>
    </row>
    <row r="56" spans="1:42" ht="15.75" x14ac:dyDescent="0.25">
      <c r="A56" s="12" t="s">
        <v>1</v>
      </c>
      <c r="B56" s="37">
        <v>10</v>
      </c>
      <c r="C56" s="37">
        <v>4</v>
      </c>
      <c r="D56" s="37">
        <v>6</v>
      </c>
      <c r="E56" s="37">
        <v>10</v>
      </c>
      <c r="F56" s="12">
        <f t="shared" si="13"/>
        <v>30</v>
      </c>
      <c r="G56" s="13">
        <f t="shared" si="14"/>
        <v>0.75</v>
      </c>
      <c r="O56" s="12" t="s">
        <v>1</v>
      </c>
      <c r="P56" s="37">
        <v>5.5</v>
      </c>
      <c r="Q56" s="37">
        <v>7</v>
      </c>
      <c r="R56" s="37">
        <v>9</v>
      </c>
      <c r="S56" s="37">
        <v>9</v>
      </c>
      <c r="T56" s="12">
        <f t="shared" si="17"/>
        <v>30.5</v>
      </c>
      <c r="U56" s="13">
        <f t="shared" si="18"/>
        <v>0.76249999999999996</v>
      </c>
      <c r="V56" s="12" t="s">
        <v>1</v>
      </c>
      <c r="W56" s="37">
        <v>0</v>
      </c>
      <c r="X56" s="37">
        <v>8.5</v>
      </c>
      <c r="Y56" s="37">
        <v>6</v>
      </c>
      <c r="Z56" s="37">
        <v>8</v>
      </c>
      <c r="AA56" s="12">
        <f t="shared" si="19"/>
        <v>22.5</v>
      </c>
      <c r="AB56" s="14">
        <f t="shared" si="20"/>
        <v>0.5625</v>
      </c>
    </row>
    <row r="57" spans="1:42" ht="15.75" x14ac:dyDescent="0.25">
      <c r="A57" s="12" t="s">
        <v>1</v>
      </c>
      <c r="B57" s="37">
        <v>10</v>
      </c>
      <c r="C57" s="37">
        <v>4</v>
      </c>
      <c r="D57" s="37">
        <v>9</v>
      </c>
      <c r="E57" s="37">
        <v>3.5</v>
      </c>
      <c r="F57" s="12">
        <f t="shared" si="13"/>
        <v>26.5</v>
      </c>
      <c r="G57" s="13">
        <f t="shared" si="14"/>
        <v>0.66249999999999998</v>
      </c>
      <c r="O57" s="12" t="s">
        <v>1</v>
      </c>
      <c r="P57" s="37">
        <v>8</v>
      </c>
      <c r="Q57" s="37">
        <v>10</v>
      </c>
      <c r="R57" s="37">
        <v>3</v>
      </c>
      <c r="S57" s="37">
        <v>9</v>
      </c>
      <c r="T57" s="12">
        <f t="shared" si="17"/>
        <v>30</v>
      </c>
      <c r="U57" s="13">
        <f t="shared" si="18"/>
        <v>0.75</v>
      </c>
      <c r="V57" s="12" t="s">
        <v>2</v>
      </c>
      <c r="W57" s="37">
        <v>10</v>
      </c>
      <c r="X57" s="37">
        <v>2</v>
      </c>
      <c r="Y57" s="37">
        <v>6</v>
      </c>
      <c r="Z57" s="37">
        <v>3</v>
      </c>
      <c r="AA57" s="12">
        <f t="shared" si="19"/>
        <v>21</v>
      </c>
      <c r="AB57" s="14">
        <f t="shared" si="20"/>
        <v>0.52500000000000002</v>
      </c>
    </row>
    <row r="58" spans="1:42" ht="15.75" x14ac:dyDescent="0.25">
      <c r="A58" s="12" t="s">
        <v>2</v>
      </c>
      <c r="B58" s="37">
        <v>4</v>
      </c>
      <c r="C58" s="37">
        <v>7.5</v>
      </c>
      <c r="D58" s="37">
        <v>6</v>
      </c>
      <c r="E58" s="37">
        <v>7</v>
      </c>
      <c r="F58" s="12">
        <f t="shared" si="13"/>
        <v>24.5</v>
      </c>
      <c r="G58" s="13">
        <f t="shared" si="14"/>
        <v>0.61250000000000004</v>
      </c>
      <c r="O58" s="12" t="s">
        <v>1</v>
      </c>
      <c r="P58" s="37">
        <v>9</v>
      </c>
      <c r="Q58" s="37">
        <v>10</v>
      </c>
      <c r="R58" s="37">
        <v>5</v>
      </c>
      <c r="S58" s="37">
        <v>0</v>
      </c>
      <c r="T58" s="12">
        <f t="shared" si="17"/>
        <v>24</v>
      </c>
      <c r="U58" s="13">
        <f t="shared" si="18"/>
        <v>0.6</v>
      </c>
      <c r="V58" s="12" t="s">
        <v>2</v>
      </c>
      <c r="W58" s="37">
        <v>1</v>
      </c>
      <c r="X58" s="37">
        <v>5.5</v>
      </c>
      <c r="Y58" s="37">
        <v>10</v>
      </c>
      <c r="Z58" s="37">
        <v>2</v>
      </c>
      <c r="AA58" s="12">
        <f t="shared" si="19"/>
        <v>18.5</v>
      </c>
      <c r="AB58" s="14">
        <f t="shared" si="20"/>
        <v>0.46250000000000002</v>
      </c>
    </row>
    <row r="59" spans="1:42" ht="15.75" x14ac:dyDescent="0.25">
      <c r="A59" s="12" t="s">
        <v>1</v>
      </c>
      <c r="B59" s="37">
        <v>3</v>
      </c>
      <c r="C59" s="37">
        <v>7</v>
      </c>
      <c r="D59" s="37">
        <v>7</v>
      </c>
      <c r="E59" s="37">
        <v>7</v>
      </c>
      <c r="F59" s="12">
        <f t="shared" si="13"/>
        <v>24</v>
      </c>
      <c r="G59" s="13">
        <f t="shared" si="14"/>
        <v>0.6</v>
      </c>
      <c r="O59" s="12" t="s">
        <v>1</v>
      </c>
      <c r="P59" s="37">
        <v>4</v>
      </c>
      <c r="Q59" s="37">
        <v>5</v>
      </c>
      <c r="R59" s="37">
        <v>2</v>
      </c>
      <c r="S59" s="37">
        <v>9</v>
      </c>
      <c r="T59" s="12">
        <f t="shared" si="17"/>
        <v>20</v>
      </c>
      <c r="U59" s="13">
        <f t="shared" si="18"/>
        <v>0.5</v>
      </c>
      <c r="V59" s="12" t="s">
        <v>1</v>
      </c>
      <c r="W59" s="37">
        <v>2</v>
      </c>
      <c r="X59" s="37">
        <v>5</v>
      </c>
      <c r="Y59" s="37">
        <v>6</v>
      </c>
      <c r="Z59" s="37">
        <v>5</v>
      </c>
      <c r="AA59" s="12">
        <f t="shared" si="19"/>
        <v>18</v>
      </c>
      <c r="AB59" s="14">
        <f t="shared" si="20"/>
        <v>0.45</v>
      </c>
    </row>
    <row r="60" spans="1:42" ht="15.75" x14ac:dyDescent="0.25">
      <c r="A60" s="12" t="s">
        <v>1</v>
      </c>
      <c r="B60" s="37">
        <v>3</v>
      </c>
      <c r="C60" s="37">
        <v>7</v>
      </c>
      <c r="D60" s="37">
        <v>7</v>
      </c>
      <c r="E60" s="37">
        <v>6.5</v>
      </c>
      <c r="F60" s="12">
        <f t="shared" si="13"/>
        <v>23.5</v>
      </c>
      <c r="G60" s="13">
        <f t="shared" si="14"/>
        <v>0.58750000000000002</v>
      </c>
      <c r="O60" s="12" t="s">
        <v>1</v>
      </c>
      <c r="P60" s="37">
        <v>7</v>
      </c>
      <c r="Q60" s="37">
        <v>0</v>
      </c>
      <c r="R60" s="37">
        <v>2</v>
      </c>
      <c r="S60" s="37">
        <v>4</v>
      </c>
      <c r="T60" s="12">
        <f t="shared" si="17"/>
        <v>13</v>
      </c>
      <c r="U60" s="13">
        <f t="shared" si="18"/>
        <v>0.32500000000000001</v>
      </c>
      <c r="V60" s="12" t="s">
        <v>1</v>
      </c>
      <c r="W60" s="37">
        <v>0</v>
      </c>
      <c r="X60" s="37">
        <v>0</v>
      </c>
      <c r="Y60" s="37">
        <v>0</v>
      </c>
      <c r="Z60" s="37">
        <v>2</v>
      </c>
      <c r="AA60" s="12">
        <f t="shared" si="19"/>
        <v>2</v>
      </c>
      <c r="AB60" s="14">
        <f t="shared" si="20"/>
        <v>0.05</v>
      </c>
    </row>
    <row r="61" spans="1:42" ht="15.75" x14ac:dyDescent="0.25">
      <c r="A61" s="12" t="s">
        <v>1</v>
      </c>
      <c r="B61" s="37">
        <v>3</v>
      </c>
      <c r="C61" s="37">
        <v>8</v>
      </c>
      <c r="D61" s="37">
        <v>3</v>
      </c>
      <c r="E61" s="37">
        <v>8</v>
      </c>
      <c r="F61" s="12">
        <f t="shared" si="13"/>
        <v>22</v>
      </c>
      <c r="G61" s="13">
        <f t="shared" si="14"/>
        <v>0.55000000000000004</v>
      </c>
    </row>
    <row r="62" spans="1:42" ht="15.75" x14ac:dyDescent="0.25">
      <c r="A62" s="12" t="s">
        <v>1</v>
      </c>
      <c r="B62" s="37">
        <v>10</v>
      </c>
      <c r="C62" s="37">
        <v>2</v>
      </c>
      <c r="D62" s="37">
        <v>5</v>
      </c>
      <c r="E62" s="37">
        <v>3.5</v>
      </c>
      <c r="F62" s="12">
        <f t="shared" si="13"/>
        <v>20.5</v>
      </c>
      <c r="G62" s="13">
        <f t="shared" si="14"/>
        <v>0.51249999999999996</v>
      </c>
    </row>
    <row r="63" spans="1:42" ht="15.75" x14ac:dyDescent="0.25">
      <c r="A63" s="12" t="s">
        <v>1</v>
      </c>
      <c r="B63" s="37">
        <v>3</v>
      </c>
      <c r="C63" s="37">
        <v>5</v>
      </c>
      <c r="D63" s="37">
        <v>2</v>
      </c>
      <c r="E63" s="37">
        <v>8</v>
      </c>
      <c r="F63" s="12">
        <f t="shared" si="13"/>
        <v>18</v>
      </c>
      <c r="G63" s="13">
        <f t="shared" si="14"/>
        <v>0.45</v>
      </c>
    </row>
    <row r="64" spans="1:42" ht="15.75" x14ac:dyDescent="0.25">
      <c r="A64" s="12" t="s">
        <v>1</v>
      </c>
      <c r="B64" s="37">
        <v>3</v>
      </c>
      <c r="C64" s="37">
        <v>5</v>
      </c>
      <c r="D64" s="37">
        <v>5</v>
      </c>
      <c r="E64" s="37">
        <v>4</v>
      </c>
      <c r="F64" s="12">
        <f t="shared" si="13"/>
        <v>17</v>
      </c>
      <c r="G64" s="13">
        <f t="shared" si="14"/>
        <v>0.42499999999999999</v>
      </c>
    </row>
    <row r="65" spans="1:40" ht="15.75" x14ac:dyDescent="0.25">
      <c r="A65" s="12" t="s">
        <v>1</v>
      </c>
      <c r="B65" s="37">
        <v>3</v>
      </c>
      <c r="C65" s="37">
        <v>5</v>
      </c>
      <c r="D65" s="37">
        <v>4</v>
      </c>
      <c r="E65" s="37">
        <v>5</v>
      </c>
      <c r="F65" s="12">
        <f t="shared" si="13"/>
        <v>17</v>
      </c>
      <c r="G65" s="13">
        <f t="shared" si="14"/>
        <v>0.42499999999999999</v>
      </c>
    </row>
    <row r="66" spans="1:40" ht="15.75" x14ac:dyDescent="0.25">
      <c r="A66" s="12" t="s">
        <v>2</v>
      </c>
      <c r="B66" s="37">
        <v>3</v>
      </c>
      <c r="C66" s="37">
        <v>1</v>
      </c>
      <c r="D66" s="37">
        <v>5</v>
      </c>
      <c r="E66" s="37">
        <v>7</v>
      </c>
      <c r="F66" s="12">
        <f t="shared" si="13"/>
        <v>16</v>
      </c>
      <c r="G66" s="13">
        <f t="shared" si="14"/>
        <v>0.4</v>
      </c>
    </row>
    <row r="67" spans="1:40" ht="15.75" x14ac:dyDescent="0.25">
      <c r="A67" s="12" t="s">
        <v>1</v>
      </c>
      <c r="B67" s="37">
        <v>3</v>
      </c>
      <c r="C67" s="37">
        <v>0</v>
      </c>
      <c r="D67" s="37">
        <v>6</v>
      </c>
      <c r="E67" s="37">
        <v>6</v>
      </c>
      <c r="F67" s="12">
        <f t="shared" ref="F67:F72" si="25">SUM(B67:E67)</f>
        <v>15</v>
      </c>
      <c r="G67" s="13">
        <f t="shared" ref="G67:G72" si="26">F67/40</f>
        <v>0.375</v>
      </c>
    </row>
    <row r="68" spans="1:40" ht="15.75" x14ac:dyDescent="0.25">
      <c r="A68" s="12" t="s">
        <v>1</v>
      </c>
      <c r="B68" s="37">
        <v>1</v>
      </c>
      <c r="C68" s="37">
        <v>1</v>
      </c>
      <c r="D68" s="37">
        <v>4</v>
      </c>
      <c r="E68" s="37">
        <v>4</v>
      </c>
      <c r="F68" s="12">
        <f t="shared" si="25"/>
        <v>10</v>
      </c>
      <c r="G68" s="13">
        <f t="shared" si="26"/>
        <v>0.25</v>
      </c>
    </row>
    <row r="69" spans="1:40" ht="15.75" x14ac:dyDescent="0.25">
      <c r="A69" s="12" t="s">
        <v>1</v>
      </c>
      <c r="B69" s="37">
        <v>0</v>
      </c>
      <c r="C69" s="37">
        <v>3</v>
      </c>
      <c r="D69" s="37">
        <v>6</v>
      </c>
      <c r="E69" s="37">
        <v>1</v>
      </c>
      <c r="F69" s="12">
        <f t="shared" si="25"/>
        <v>10</v>
      </c>
      <c r="G69" s="13">
        <f t="shared" si="26"/>
        <v>0.25</v>
      </c>
    </row>
    <row r="70" spans="1:40" ht="15.75" x14ac:dyDescent="0.25">
      <c r="A70" s="12" t="s">
        <v>1</v>
      </c>
      <c r="B70" s="37">
        <v>0</v>
      </c>
      <c r="C70" s="37">
        <v>0</v>
      </c>
      <c r="D70" s="37">
        <v>4</v>
      </c>
      <c r="E70" s="37">
        <v>4</v>
      </c>
      <c r="F70" s="12">
        <f t="shared" si="25"/>
        <v>8</v>
      </c>
      <c r="G70" s="13">
        <f t="shared" si="26"/>
        <v>0.2</v>
      </c>
    </row>
    <row r="71" spans="1:40" ht="15.75" x14ac:dyDescent="0.25">
      <c r="A71" s="12" t="s">
        <v>1</v>
      </c>
      <c r="B71" s="37">
        <v>0</v>
      </c>
      <c r="C71" s="37">
        <v>0</v>
      </c>
      <c r="D71" s="37">
        <v>3</v>
      </c>
      <c r="E71" s="37">
        <v>4</v>
      </c>
      <c r="F71" s="12">
        <f t="shared" si="25"/>
        <v>7</v>
      </c>
      <c r="G71" s="13">
        <f t="shared" si="26"/>
        <v>0.17499999999999999</v>
      </c>
    </row>
    <row r="72" spans="1:40" ht="15.75" x14ac:dyDescent="0.25">
      <c r="A72" s="12" t="s">
        <v>2</v>
      </c>
      <c r="B72" s="37">
        <v>0</v>
      </c>
      <c r="C72" s="37">
        <v>1</v>
      </c>
      <c r="D72" s="37">
        <v>1</v>
      </c>
      <c r="E72" s="37">
        <v>0</v>
      </c>
      <c r="F72" s="12">
        <f t="shared" si="25"/>
        <v>2</v>
      </c>
      <c r="G72" s="13">
        <f t="shared" si="26"/>
        <v>0.05</v>
      </c>
    </row>
    <row r="73" spans="1:40" ht="15.75" x14ac:dyDescent="0.25">
      <c r="A73" s="49" t="s">
        <v>23</v>
      </c>
      <c r="B73" s="47" t="s">
        <v>24</v>
      </c>
      <c r="C73" s="47" t="s">
        <v>24</v>
      </c>
      <c r="D73" s="47" t="s">
        <v>27</v>
      </c>
      <c r="E73" s="47" t="s">
        <v>27</v>
      </c>
      <c r="H73" s="49" t="s">
        <v>23</v>
      </c>
      <c r="I73" s="47" t="s">
        <v>24</v>
      </c>
      <c r="J73" s="47" t="s">
        <v>24</v>
      </c>
      <c r="K73" s="47" t="s">
        <v>27</v>
      </c>
      <c r="L73" s="47" t="s">
        <v>27</v>
      </c>
      <c r="O73" s="49" t="s">
        <v>23</v>
      </c>
      <c r="P73" s="47" t="s">
        <v>24</v>
      </c>
      <c r="Q73" s="47" t="s">
        <v>24</v>
      </c>
      <c r="R73" s="47" t="s">
        <v>27</v>
      </c>
      <c r="S73" s="47" t="s">
        <v>27</v>
      </c>
      <c r="V73" s="49" t="s">
        <v>23</v>
      </c>
      <c r="W73" s="47" t="s">
        <v>24</v>
      </c>
      <c r="X73" s="47" t="s">
        <v>24</v>
      </c>
      <c r="Y73" s="47" t="s">
        <v>27</v>
      </c>
      <c r="Z73" s="47" t="s">
        <v>27</v>
      </c>
      <c r="AC73" s="49" t="s">
        <v>23</v>
      </c>
      <c r="AD73" s="47" t="s">
        <v>24</v>
      </c>
      <c r="AE73" s="47" t="s">
        <v>24</v>
      </c>
      <c r="AF73" s="47" t="s">
        <v>27</v>
      </c>
      <c r="AG73" s="47" t="s">
        <v>27</v>
      </c>
      <c r="AJ73" s="49" t="s">
        <v>23</v>
      </c>
      <c r="AK73" s="47" t="s">
        <v>24</v>
      </c>
      <c r="AL73" s="47" t="s">
        <v>24</v>
      </c>
      <c r="AM73" s="47" t="s">
        <v>27</v>
      </c>
      <c r="AN73" s="47" t="s">
        <v>27</v>
      </c>
    </row>
    <row r="74" spans="1:40" ht="15.75" x14ac:dyDescent="0.25">
      <c r="A74" s="43">
        <v>10</v>
      </c>
      <c r="B74" s="46">
        <f t="shared" ref="B74:B94" si="27">COUNTIF($B$3:$B$72,A74)</f>
        <v>22</v>
      </c>
      <c r="C74" s="2">
        <f t="shared" ref="C74:C94" si="28">COUNTIF($C$3:$C$72,A74)</f>
        <v>24</v>
      </c>
      <c r="D74" s="2">
        <f t="shared" ref="D74:D94" si="29">COUNTIF($D$3:$D$72,A74)</f>
        <v>20</v>
      </c>
      <c r="E74" s="2">
        <f t="shared" ref="E74:E94" si="30">COUNTIF($E$3:$E$72,A74)</f>
        <v>22</v>
      </c>
      <c r="H74" s="43">
        <v>10</v>
      </c>
      <c r="I74" s="46">
        <f t="shared" ref="I74:I94" si="31">COUNTIF($I$3:$I$72,H74)</f>
        <v>33</v>
      </c>
      <c r="J74" s="2">
        <f t="shared" ref="J74:J94" si="32">COUNTIF($J$3:$J$72,H74)</f>
        <v>10</v>
      </c>
      <c r="K74" s="2">
        <f t="shared" ref="K74:K94" si="33">COUNTIF($K$3:$K$72,H74)</f>
        <v>29</v>
      </c>
      <c r="L74" s="2">
        <f t="shared" ref="L74:L94" si="34">COUNTIF($L$3:$L$72,H74)</f>
        <v>13</v>
      </c>
      <c r="O74" s="43">
        <v>10</v>
      </c>
      <c r="P74" s="46">
        <f t="shared" ref="P74:P94" si="35">COUNTIF($P$3:$P$72,O74)</f>
        <v>8</v>
      </c>
      <c r="Q74" s="2">
        <f t="shared" ref="Q74:Q94" si="36">COUNTIF($Q$3:$Q$72,O74)</f>
        <v>34</v>
      </c>
      <c r="R74" s="2">
        <f t="shared" ref="R74:R94" si="37">COUNTIF($R$3:$R$72,O74)</f>
        <v>9</v>
      </c>
      <c r="S74" s="2">
        <f t="shared" ref="S74:S94" si="38">COUNTIF($S$3:$S$72,O74)</f>
        <v>1</v>
      </c>
      <c r="V74" s="43">
        <v>10</v>
      </c>
      <c r="W74" s="46">
        <f t="shared" ref="W74:W94" si="39">COUNTIF($W$3:$W$72,V74)</f>
        <v>8</v>
      </c>
      <c r="X74" s="2">
        <f t="shared" ref="X74:X94" si="40">COUNTIF($X$3:$X$72,V74)</f>
        <v>2</v>
      </c>
      <c r="Y74" s="2">
        <f t="shared" ref="Y74:Y94" si="41">COUNTIF($Y$3:$Y$72,V74)</f>
        <v>12</v>
      </c>
      <c r="Z74" s="2">
        <f t="shared" ref="Z74:Z94" si="42">COUNTIF($Z$3:$Z$72,V74)</f>
        <v>6</v>
      </c>
      <c r="AC74" s="43">
        <v>10</v>
      </c>
      <c r="AD74" s="46">
        <f t="shared" ref="AD74:AD94" si="43">COUNTIF($AD$3:$AD$72,AC74)</f>
        <v>17</v>
      </c>
      <c r="AE74" s="2">
        <f t="shared" ref="AE74:AE94" si="44">COUNTIF($AE$3:$AE$72,AC74)</f>
        <v>6</v>
      </c>
      <c r="AF74" s="2">
        <f t="shared" ref="AF74:AF94" si="45">COUNTIF($AF$3:$AF$72,AC74)</f>
        <v>2</v>
      </c>
      <c r="AG74" s="2">
        <f t="shared" ref="AG74:AG94" si="46">COUNTIF($AG$3:$AG$72,AC74)</f>
        <v>10</v>
      </c>
      <c r="AJ74" s="43">
        <v>10</v>
      </c>
      <c r="AK74" s="46">
        <f t="shared" ref="AK74:AK94" si="47">COUNTIF($AK$3:$AK$72,AJ74)</f>
        <v>40</v>
      </c>
      <c r="AL74" s="2">
        <f t="shared" ref="AL74:AL94" si="48">COUNTIF($AL$3:$AL$72,AJ74)</f>
        <v>6</v>
      </c>
      <c r="AM74" s="2">
        <f t="shared" ref="AM74:AM94" si="49">COUNTIF($AM$3:$AM$72,AJ74)</f>
        <v>9</v>
      </c>
      <c r="AN74" s="2">
        <f t="shared" ref="AN74:AN94" si="50">COUNTIF($AN$3:$AN$72,AJ74)</f>
        <v>14</v>
      </c>
    </row>
    <row r="75" spans="1:40" ht="15.75" x14ac:dyDescent="0.25">
      <c r="A75" s="46">
        <v>9.5</v>
      </c>
      <c r="B75" s="46">
        <f t="shared" si="27"/>
        <v>10</v>
      </c>
      <c r="C75" s="2">
        <f t="shared" si="28"/>
        <v>1</v>
      </c>
      <c r="D75" s="2">
        <f t="shared" si="29"/>
        <v>9</v>
      </c>
      <c r="E75" s="2">
        <f t="shared" si="30"/>
        <v>2</v>
      </c>
      <c r="H75" s="46">
        <v>9.5</v>
      </c>
      <c r="I75" s="46">
        <f t="shared" si="31"/>
        <v>1</v>
      </c>
      <c r="J75" s="2">
        <f t="shared" si="32"/>
        <v>3</v>
      </c>
      <c r="K75" s="2">
        <f t="shared" si="33"/>
        <v>0</v>
      </c>
      <c r="L75" s="2">
        <f t="shared" si="34"/>
        <v>1</v>
      </c>
      <c r="O75" s="46">
        <v>9.5</v>
      </c>
      <c r="P75" s="46">
        <f t="shared" si="35"/>
        <v>14</v>
      </c>
      <c r="Q75" s="2">
        <f t="shared" si="36"/>
        <v>5</v>
      </c>
      <c r="R75" s="2">
        <f t="shared" si="37"/>
        <v>7</v>
      </c>
      <c r="S75" s="2">
        <f t="shared" si="38"/>
        <v>1</v>
      </c>
      <c r="V75" s="46">
        <v>9.5</v>
      </c>
      <c r="W75" s="46">
        <f t="shared" si="39"/>
        <v>4</v>
      </c>
      <c r="X75" s="2">
        <f t="shared" si="40"/>
        <v>0</v>
      </c>
      <c r="Y75" s="2">
        <f t="shared" si="41"/>
        <v>0</v>
      </c>
      <c r="Z75" s="2">
        <f t="shared" si="42"/>
        <v>0</v>
      </c>
      <c r="AC75" s="46">
        <v>9.5</v>
      </c>
      <c r="AD75" s="46">
        <f t="shared" si="43"/>
        <v>1</v>
      </c>
      <c r="AE75" s="2">
        <f t="shared" si="44"/>
        <v>3</v>
      </c>
      <c r="AF75" s="2">
        <f t="shared" si="45"/>
        <v>0</v>
      </c>
      <c r="AG75" s="2">
        <f t="shared" si="46"/>
        <v>0</v>
      </c>
      <c r="AJ75" s="46">
        <v>9.5</v>
      </c>
      <c r="AK75" s="46">
        <f t="shared" si="47"/>
        <v>5</v>
      </c>
      <c r="AL75" s="2">
        <f t="shared" si="48"/>
        <v>5</v>
      </c>
      <c r="AM75" s="2">
        <f t="shared" si="49"/>
        <v>1</v>
      </c>
      <c r="AN75" s="2">
        <f t="shared" si="50"/>
        <v>3</v>
      </c>
    </row>
    <row r="76" spans="1:40" ht="15.75" x14ac:dyDescent="0.25">
      <c r="A76" s="46">
        <v>9</v>
      </c>
      <c r="B76" s="46">
        <f t="shared" si="27"/>
        <v>6</v>
      </c>
      <c r="C76" s="2">
        <f t="shared" si="28"/>
        <v>2</v>
      </c>
      <c r="D76" s="2">
        <f t="shared" si="29"/>
        <v>3</v>
      </c>
      <c r="E76" s="2">
        <f t="shared" si="30"/>
        <v>4</v>
      </c>
      <c r="H76" s="46">
        <v>9</v>
      </c>
      <c r="I76" s="46">
        <f t="shared" si="31"/>
        <v>2</v>
      </c>
      <c r="J76" s="2">
        <f t="shared" si="32"/>
        <v>5</v>
      </c>
      <c r="K76" s="2">
        <f t="shared" si="33"/>
        <v>1</v>
      </c>
      <c r="L76" s="2">
        <f t="shared" si="34"/>
        <v>3</v>
      </c>
      <c r="O76" s="46">
        <v>9</v>
      </c>
      <c r="P76" s="46">
        <f t="shared" si="35"/>
        <v>7</v>
      </c>
      <c r="Q76" s="2">
        <f t="shared" si="36"/>
        <v>3</v>
      </c>
      <c r="R76" s="2">
        <f t="shared" si="37"/>
        <v>7</v>
      </c>
      <c r="S76" s="2">
        <f t="shared" si="38"/>
        <v>6</v>
      </c>
      <c r="V76" s="46">
        <v>9</v>
      </c>
      <c r="W76" s="46">
        <f t="shared" si="39"/>
        <v>5</v>
      </c>
      <c r="X76" s="2">
        <f t="shared" si="40"/>
        <v>7</v>
      </c>
      <c r="Y76" s="2">
        <f t="shared" si="41"/>
        <v>0</v>
      </c>
      <c r="Z76" s="2">
        <f t="shared" si="42"/>
        <v>0</v>
      </c>
      <c r="AC76" s="46">
        <v>9</v>
      </c>
      <c r="AD76" s="46">
        <f t="shared" si="43"/>
        <v>3</v>
      </c>
      <c r="AE76" s="2">
        <f t="shared" si="44"/>
        <v>3</v>
      </c>
      <c r="AF76" s="2">
        <f t="shared" si="45"/>
        <v>0</v>
      </c>
      <c r="AG76" s="2">
        <f t="shared" si="46"/>
        <v>1</v>
      </c>
      <c r="AJ76" s="46">
        <v>9</v>
      </c>
      <c r="AK76" s="46">
        <f t="shared" si="47"/>
        <v>0</v>
      </c>
      <c r="AL76" s="2">
        <f t="shared" si="48"/>
        <v>6</v>
      </c>
      <c r="AM76" s="2">
        <f t="shared" si="49"/>
        <v>7</v>
      </c>
      <c r="AN76" s="2">
        <f t="shared" si="50"/>
        <v>7</v>
      </c>
    </row>
    <row r="77" spans="1:40" ht="15.75" x14ac:dyDescent="0.25">
      <c r="A77" s="43">
        <v>8.5</v>
      </c>
      <c r="B77" s="46">
        <f t="shared" si="27"/>
        <v>2</v>
      </c>
      <c r="C77" s="2">
        <f t="shared" si="28"/>
        <v>4</v>
      </c>
      <c r="D77" s="2">
        <f t="shared" si="29"/>
        <v>5</v>
      </c>
      <c r="E77" s="2">
        <f t="shared" si="30"/>
        <v>0</v>
      </c>
      <c r="H77" s="43">
        <v>8.5</v>
      </c>
      <c r="I77" s="46">
        <f t="shared" si="31"/>
        <v>0</v>
      </c>
      <c r="J77" s="2">
        <f t="shared" si="32"/>
        <v>0</v>
      </c>
      <c r="K77" s="2">
        <f t="shared" si="33"/>
        <v>2</v>
      </c>
      <c r="L77" s="2">
        <f t="shared" si="34"/>
        <v>0</v>
      </c>
      <c r="O77" s="43">
        <v>8.5</v>
      </c>
      <c r="P77" s="46">
        <f t="shared" si="35"/>
        <v>21</v>
      </c>
      <c r="Q77" s="2">
        <f t="shared" si="36"/>
        <v>1</v>
      </c>
      <c r="R77" s="2">
        <f t="shared" si="37"/>
        <v>0</v>
      </c>
      <c r="S77" s="2">
        <f t="shared" si="38"/>
        <v>7</v>
      </c>
      <c r="V77" s="43">
        <v>8.5</v>
      </c>
      <c r="W77" s="46">
        <f t="shared" si="39"/>
        <v>1</v>
      </c>
      <c r="X77" s="2">
        <f t="shared" si="40"/>
        <v>2</v>
      </c>
      <c r="Y77" s="2">
        <f t="shared" si="41"/>
        <v>0</v>
      </c>
      <c r="Z77" s="2">
        <f t="shared" si="42"/>
        <v>0</v>
      </c>
      <c r="AC77" s="43">
        <v>8.5</v>
      </c>
      <c r="AD77" s="46">
        <f t="shared" si="43"/>
        <v>0</v>
      </c>
      <c r="AE77" s="2">
        <f t="shared" si="44"/>
        <v>2</v>
      </c>
      <c r="AF77" s="2">
        <f t="shared" si="45"/>
        <v>0</v>
      </c>
      <c r="AG77" s="2">
        <f t="shared" si="46"/>
        <v>0</v>
      </c>
      <c r="AJ77" s="43">
        <v>8.5</v>
      </c>
      <c r="AK77" s="46">
        <f t="shared" si="47"/>
        <v>0</v>
      </c>
      <c r="AL77" s="2">
        <f t="shared" si="48"/>
        <v>1</v>
      </c>
      <c r="AM77" s="2">
        <f t="shared" si="49"/>
        <v>3</v>
      </c>
      <c r="AN77" s="2">
        <f t="shared" si="50"/>
        <v>4</v>
      </c>
    </row>
    <row r="78" spans="1:40" ht="15.75" x14ac:dyDescent="0.25">
      <c r="A78" s="43">
        <v>8</v>
      </c>
      <c r="B78" s="46">
        <f t="shared" si="27"/>
        <v>0</v>
      </c>
      <c r="C78" s="2">
        <f t="shared" si="28"/>
        <v>5</v>
      </c>
      <c r="D78" s="2">
        <f t="shared" si="29"/>
        <v>2</v>
      </c>
      <c r="E78" s="2">
        <f t="shared" si="30"/>
        <v>9</v>
      </c>
      <c r="H78" s="43">
        <v>8</v>
      </c>
      <c r="I78" s="46">
        <f t="shared" si="31"/>
        <v>3</v>
      </c>
      <c r="J78" s="2">
        <f t="shared" si="32"/>
        <v>4</v>
      </c>
      <c r="K78" s="2">
        <f t="shared" si="33"/>
        <v>5</v>
      </c>
      <c r="L78" s="2">
        <f t="shared" si="34"/>
        <v>2</v>
      </c>
      <c r="O78" s="43">
        <v>8</v>
      </c>
      <c r="P78" s="46">
        <f t="shared" si="35"/>
        <v>3</v>
      </c>
      <c r="Q78" s="2">
        <f t="shared" si="36"/>
        <v>4</v>
      </c>
      <c r="R78" s="2">
        <f t="shared" si="37"/>
        <v>11</v>
      </c>
      <c r="S78" s="2">
        <f t="shared" si="38"/>
        <v>11</v>
      </c>
      <c r="V78" s="43">
        <v>8</v>
      </c>
      <c r="W78" s="46">
        <f t="shared" si="39"/>
        <v>1</v>
      </c>
      <c r="X78" s="2">
        <f t="shared" si="40"/>
        <v>5</v>
      </c>
      <c r="Y78" s="2">
        <f t="shared" si="41"/>
        <v>3</v>
      </c>
      <c r="Z78" s="2">
        <f t="shared" si="42"/>
        <v>4</v>
      </c>
      <c r="AC78" s="43">
        <v>8</v>
      </c>
      <c r="AD78" s="46">
        <f t="shared" si="43"/>
        <v>8</v>
      </c>
      <c r="AE78" s="2">
        <f t="shared" si="44"/>
        <v>6</v>
      </c>
      <c r="AF78" s="2">
        <f t="shared" si="45"/>
        <v>0</v>
      </c>
      <c r="AG78" s="2">
        <f t="shared" si="46"/>
        <v>0</v>
      </c>
      <c r="AJ78" s="43">
        <v>8</v>
      </c>
      <c r="AK78" s="46">
        <f t="shared" si="47"/>
        <v>4</v>
      </c>
      <c r="AL78" s="2">
        <f t="shared" si="48"/>
        <v>7</v>
      </c>
      <c r="AM78" s="2">
        <f t="shared" si="49"/>
        <v>5</v>
      </c>
      <c r="AN78" s="2">
        <f t="shared" si="50"/>
        <v>2</v>
      </c>
    </row>
    <row r="79" spans="1:40" ht="15.75" x14ac:dyDescent="0.25">
      <c r="A79" s="46">
        <v>7.5</v>
      </c>
      <c r="B79" s="46">
        <f t="shared" si="27"/>
        <v>0</v>
      </c>
      <c r="C79" s="2">
        <f t="shared" si="28"/>
        <v>2</v>
      </c>
      <c r="D79" s="2">
        <f t="shared" si="29"/>
        <v>2</v>
      </c>
      <c r="E79" s="2">
        <f t="shared" si="30"/>
        <v>0</v>
      </c>
      <c r="H79" s="46">
        <v>7.5</v>
      </c>
      <c r="I79" s="46">
        <f t="shared" si="31"/>
        <v>0</v>
      </c>
      <c r="J79" s="2">
        <f t="shared" si="32"/>
        <v>0</v>
      </c>
      <c r="K79" s="2">
        <f t="shared" si="33"/>
        <v>0</v>
      </c>
      <c r="L79" s="2">
        <f t="shared" si="34"/>
        <v>0</v>
      </c>
      <c r="O79" s="46">
        <v>7.5</v>
      </c>
      <c r="P79" s="46">
        <f t="shared" si="35"/>
        <v>0</v>
      </c>
      <c r="Q79" s="2">
        <f t="shared" si="36"/>
        <v>0</v>
      </c>
      <c r="R79" s="2">
        <f t="shared" si="37"/>
        <v>4</v>
      </c>
      <c r="S79" s="2">
        <f t="shared" si="38"/>
        <v>2</v>
      </c>
      <c r="V79" s="46">
        <v>7.5</v>
      </c>
      <c r="W79" s="46">
        <f t="shared" si="39"/>
        <v>0</v>
      </c>
      <c r="X79" s="2">
        <f t="shared" si="40"/>
        <v>2</v>
      </c>
      <c r="Y79" s="2">
        <f t="shared" si="41"/>
        <v>0</v>
      </c>
      <c r="Z79" s="2">
        <f t="shared" si="42"/>
        <v>1</v>
      </c>
      <c r="AC79" s="46">
        <v>7.5</v>
      </c>
      <c r="AD79" s="46">
        <f t="shared" si="43"/>
        <v>2</v>
      </c>
      <c r="AE79" s="2">
        <f t="shared" si="44"/>
        <v>2</v>
      </c>
      <c r="AF79" s="2">
        <f t="shared" si="45"/>
        <v>2</v>
      </c>
      <c r="AG79" s="2">
        <f t="shared" si="46"/>
        <v>0</v>
      </c>
      <c r="AJ79" s="46">
        <v>7.5</v>
      </c>
      <c r="AK79" s="46">
        <f t="shared" si="47"/>
        <v>0</v>
      </c>
      <c r="AL79" s="2">
        <f t="shared" si="48"/>
        <v>11</v>
      </c>
      <c r="AM79" s="2">
        <f t="shared" si="49"/>
        <v>2</v>
      </c>
      <c r="AN79" s="2">
        <f t="shared" si="50"/>
        <v>1</v>
      </c>
    </row>
    <row r="80" spans="1:40" ht="15.75" x14ac:dyDescent="0.25">
      <c r="A80" s="46">
        <v>7</v>
      </c>
      <c r="B80" s="46">
        <f t="shared" si="27"/>
        <v>0</v>
      </c>
      <c r="C80" s="2">
        <f t="shared" si="28"/>
        <v>2</v>
      </c>
      <c r="D80" s="2">
        <f t="shared" si="29"/>
        <v>5</v>
      </c>
      <c r="E80" s="2">
        <f t="shared" si="30"/>
        <v>10</v>
      </c>
      <c r="H80" s="46">
        <v>7</v>
      </c>
      <c r="I80" s="46">
        <f t="shared" si="31"/>
        <v>4</v>
      </c>
      <c r="J80" s="2">
        <f t="shared" si="32"/>
        <v>0</v>
      </c>
      <c r="K80" s="2">
        <f t="shared" si="33"/>
        <v>3</v>
      </c>
      <c r="L80" s="2">
        <f t="shared" si="34"/>
        <v>2</v>
      </c>
      <c r="O80" s="46">
        <v>7</v>
      </c>
      <c r="P80" s="46">
        <f t="shared" si="35"/>
        <v>1</v>
      </c>
      <c r="Q80" s="2">
        <f t="shared" si="36"/>
        <v>6</v>
      </c>
      <c r="R80" s="2">
        <f t="shared" si="37"/>
        <v>2</v>
      </c>
      <c r="S80" s="2">
        <f t="shared" si="38"/>
        <v>11</v>
      </c>
      <c r="V80" s="46">
        <v>7</v>
      </c>
      <c r="W80" s="46">
        <f t="shared" si="39"/>
        <v>0</v>
      </c>
      <c r="X80" s="2">
        <f t="shared" si="40"/>
        <v>6</v>
      </c>
      <c r="Y80" s="2">
        <f t="shared" si="41"/>
        <v>1</v>
      </c>
      <c r="Z80" s="2">
        <f t="shared" si="42"/>
        <v>2</v>
      </c>
      <c r="AC80" s="46">
        <v>7</v>
      </c>
      <c r="AD80" s="46">
        <f t="shared" si="43"/>
        <v>6</v>
      </c>
      <c r="AE80" s="2">
        <f t="shared" si="44"/>
        <v>3</v>
      </c>
      <c r="AF80" s="2">
        <f t="shared" si="45"/>
        <v>3</v>
      </c>
      <c r="AG80" s="2">
        <f t="shared" si="46"/>
        <v>0</v>
      </c>
      <c r="AJ80" s="46">
        <v>7</v>
      </c>
      <c r="AK80" s="46">
        <f t="shared" si="47"/>
        <v>3</v>
      </c>
      <c r="AL80" s="2">
        <f t="shared" si="48"/>
        <v>3</v>
      </c>
      <c r="AM80" s="2">
        <f t="shared" si="49"/>
        <v>7</v>
      </c>
      <c r="AN80" s="2">
        <f t="shared" si="50"/>
        <v>3</v>
      </c>
    </row>
    <row r="81" spans="1:40" ht="15.75" x14ac:dyDescent="0.25">
      <c r="A81" s="43">
        <v>6.5</v>
      </c>
      <c r="B81" s="46">
        <f t="shared" si="27"/>
        <v>0</v>
      </c>
      <c r="C81" s="2">
        <f t="shared" si="28"/>
        <v>0</v>
      </c>
      <c r="D81" s="2">
        <f t="shared" si="29"/>
        <v>0</v>
      </c>
      <c r="E81" s="2">
        <f t="shared" si="30"/>
        <v>1</v>
      </c>
      <c r="H81" s="43">
        <v>6.5</v>
      </c>
      <c r="I81" s="46">
        <f t="shared" si="31"/>
        <v>0</v>
      </c>
      <c r="J81" s="2">
        <f t="shared" si="32"/>
        <v>0</v>
      </c>
      <c r="K81" s="2">
        <f t="shared" si="33"/>
        <v>0</v>
      </c>
      <c r="L81" s="2">
        <f t="shared" si="34"/>
        <v>0</v>
      </c>
      <c r="O81" s="43">
        <v>6.5</v>
      </c>
      <c r="P81" s="46">
        <f t="shared" si="35"/>
        <v>1</v>
      </c>
      <c r="Q81" s="2">
        <f t="shared" si="36"/>
        <v>1</v>
      </c>
      <c r="R81" s="2">
        <f t="shared" si="37"/>
        <v>3</v>
      </c>
      <c r="S81" s="2">
        <f t="shared" si="38"/>
        <v>1</v>
      </c>
      <c r="V81" s="43">
        <v>6.5</v>
      </c>
      <c r="W81" s="46">
        <f t="shared" si="39"/>
        <v>0</v>
      </c>
      <c r="X81" s="2">
        <f t="shared" si="40"/>
        <v>1</v>
      </c>
      <c r="Y81" s="2">
        <f t="shared" si="41"/>
        <v>0</v>
      </c>
      <c r="Z81" s="2">
        <f t="shared" si="42"/>
        <v>0</v>
      </c>
      <c r="AC81" s="43">
        <v>6.5</v>
      </c>
      <c r="AD81" s="46">
        <f t="shared" si="43"/>
        <v>0</v>
      </c>
      <c r="AE81" s="2">
        <f t="shared" si="44"/>
        <v>2</v>
      </c>
      <c r="AF81" s="2">
        <f t="shared" si="45"/>
        <v>0</v>
      </c>
      <c r="AG81" s="2">
        <f t="shared" si="46"/>
        <v>0</v>
      </c>
      <c r="AJ81" s="43">
        <v>6.5</v>
      </c>
      <c r="AK81" s="46">
        <f t="shared" si="47"/>
        <v>0</v>
      </c>
      <c r="AL81" s="2">
        <f t="shared" si="48"/>
        <v>2</v>
      </c>
      <c r="AM81" s="2">
        <f t="shared" si="49"/>
        <v>6</v>
      </c>
      <c r="AN81" s="2">
        <f t="shared" si="50"/>
        <v>1</v>
      </c>
    </row>
    <row r="82" spans="1:40" ht="15.75" x14ac:dyDescent="0.25">
      <c r="A82" s="43">
        <v>6</v>
      </c>
      <c r="B82" s="46">
        <f t="shared" si="27"/>
        <v>2</v>
      </c>
      <c r="C82" s="2">
        <f t="shared" si="28"/>
        <v>6</v>
      </c>
      <c r="D82" s="2">
        <f t="shared" si="29"/>
        <v>7</v>
      </c>
      <c r="E82" s="2">
        <f t="shared" si="30"/>
        <v>5</v>
      </c>
      <c r="H82" s="43">
        <v>6</v>
      </c>
      <c r="I82" s="46">
        <f t="shared" si="31"/>
        <v>3</v>
      </c>
      <c r="J82" s="2">
        <f t="shared" si="32"/>
        <v>3</v>
      </c>
      <c r="K82" s="2">
        <f t="shared" si="33"/>
        <v>0</v>
      </c>
      <c r="L82" s="2">
        <f t="shared" si="34"/>
        <v>1</v>
      </c>
      <c r="O82" s="43">
        <v>6</v>
      </c>
      <c r="P82" s="46">
        <f t="shared" si="35"/>
        <v>1</v>
      </c>
      <c r="Q82" s="2">
        <f t="shared" si="36"/>
        <v>0</v>
      </c>
      <c r="R82" s="2">
        <f t="shared" si="37"/>
        <v>2</v>
      </c>
      <c r="S82" s="2">
        <f t="shared" si="38"/>
        <v>2</v>
      </c>
      <c r="V82" s="43">
        <v>6</v>
      </c>
      <c r="W82" s="46">
        <f t="shared" si="39"/>
        <v>0</v>
      </c>
      <c r="X82" s="2">
        <f t="shared" si="40"/>
        <v>7</v>
      </c>
      <c r="Y82" s="2">
        <f t="shared" si="41"/>
        <v>6</v>
      </c>
      <c r="Z82" s="2">
        <f t="shared" si="42"/>
        <v>1</v>
      </c>
      <c r="AC82" s="43">
        <v>6</v>
      </c>
      <c r="AD82" s="46">
        <f t="shared" si="43"/>
        <v>1</v>
      </c>
      <c r="AE82" s="2">
        <f t="shared" si="44"/>
        <v>6</v>
      </c>
      <c r="AF82" s="2">
        <f t="shared" si="45"/>
        <v>1</v>
      </c>
      <c r="AG82" s="2">
        <f t="shared" si="46"/>
        <v>0</v>
      </c>
      <c r="AJ82" s="43">
        <v>6</v>
      </c>
      <c r="AK82" s="46">
        <f t="shared" si="47"/>
        <v>1</v>
      </c>
      <c r="AL82" s="2">
        <f t="shared" si="48"/>
        <v>5</v>
      </c>
      <c r="AM82" s="2">
        <f t="shared" si="49"/>
        <v>2</v>
      </c>
      <c r="AN82" s="2">
        <f t="shared" si="50"/>
        <v>3</v>
      </c>
    </row>
    <row r="83" spans="1:40" ht="15.75" x14ac:dyDescent="0.25">
      <c r="A83" s="46">
        <v>5.5</v>
      </c>
      <c r="B83" s="46">
        <f t="shared" si="27"/>
        <v>0</v>
      </c>
      <c r="C83" s="2">
        <f t="shared" si="28"/>
        <v>0</v>
      </c>
      <c r="D83" s="2">
        <f t="shared" si="29"/>
        <v>0</v>
      </c>
      <c r="E83" s="2">
        <f t="shared" si="30"/>
        <v>1</v>
      </c>
      <c r="H83" s="46">
        <v>5.5</v>
      </c>
      <c r="I83" s="46">
        <f t="shared" si="31"/>
        <v>0</v>
      </c>
      <c r="J83" s="2">
        <f t="shared" si="32"/>
        <v>0</v>
      </c>
      <c r="K83" s="2">
        <f t="shared" si="33"/>
        <v>0</v>
      </c>
      <c r="L83" s="2">
        <f t="shared" si="34"/>
        <v>0</v>
      </c>
      <c r="O83" s="46">
        <v>5.5</v>
      </c>
      <c r="P83" s="46">
        <f t="shared" si="35"/>
        <v>1</v>
      </c>
      <c r="Q83" s="2">
        <f t="shared" si="36"/>
        <v>0</v>
      </c>
      <c r="R83" s="2">
        <f t="shared" si="37"/>
        <v>1</v>
      </c>
      <c r="S83" s="2">
        <f t="shared" si="38"/>
        <v>1</v>
      </c>
      <c r="V83" s="46">
        <v>5.5</v>
      </c>
      <c r="W83" s="46">
        <f t="shared" si="39"/>
        <v>0</v>
      </c>
      <c r="X83" s="2">
        <f t="shared" si="40"/>
        <v>3</v>
      </c>
      <c r="Y83" s="2">
        <f t="shared" si="41"/>
        <v>0</v>
      </c>
      <c r="Z83" s="2">
        <f t="shared" si="42"/>
        <v>1</v>
      </c>
      <c r="AC83" s="46">
        <v>5.5</v>
      </c>
      <c r="AD83" s="46">
        <f t="shared" si="43"/>
        <v>0</v>
      </c>
      <c r="AE83" s="2">
        <f t="shared" si="44"/>
        <v>2</v>
      </c>
      <c r="AF83" s="2">
        <f t="shared" si="45"/>
        <v>0</v>
      </c>
      <c r="AG83" s="2">
        <f t="shared" si="46"/>
        <v>0</v>
      </c>
      <c r="AJ83" s="46">
        <v>5.5</v>
      </c>
      <c r="AK83" s="46">
        <f t="shared" si="47"/>
        <v>0</v>
      </c>
      <c r="AL83" s="2">
        <f t="shared" si="48"/>
        <v>2</v>
      </c>
      <c r="AM83" s="2">
        <f t="shared" si="49"/>
        <v>2</v>
      </c>
      <c r="AN83" s="2">
        <f t="shared" si="50"/>
        <v>0</v>
      </c>
    </row>
    <row r="84" spans="1:40" ht="15.75" x14ac:dyDescent="0.25">
      <c r="A84" s="46">
        <v>5</v>
      </c>
      <c r="B84" s="46">
        <f t="shared" si="27"/>
        <v>0</v>
      </c>
      <c r="C84" s="2">
        <f t="shared" si="28"/>
        <v>7</v>
      </c>
      <c r="D84" s="2">
        <f t="shared" si="29"/>
        <v>6</v>
      </c>
      <c r="E84" s="2">
        <f t="shared" si="30"/>
        <v>5</v>
      </c>
      <c r="H84" s="46">
        <v>5</v>
      </c>
      <c r="I84" s="46">
        <f t="shared" si="31"/>
        <v>3</v>
      </c>
      <c r="J84" s="2">
        <f t="shared" si="32"/>
        <v>3</v>
      </c>
      <c r="K84" s="2">
        <f t="shared" si="33"/>
        <v>0</v>
      </c>
      <c r="L84" s="2">
        <f t="shared" si="34"/>
        <v>0</v>
      </c>
      <c r="O84" s="46">
        <v>5</v>
      </c>
      <c r="P84" s="46">
        <f t="shared" si="35"/>
        <v>0</v>
      </c>
      <c r="Q84" s="2">
        <f t="shared" si="36"/>
        <v>1</v>
      </c>
      <c r="R84" s="2">
        <f t="shared" si="37"/>
        <v>1</v>
      </c>
      <c r="S84" s="2">
        <f t="shared" si="38"/>
        <v>0</v>
      </c>
      <c r="V84" s="46">
        <v>5</v>
      </c>
      <c r="W84" s="46">
        <f t="shared" si="39"/>
        <v>4</v>
      </c>
      <c r="X84" s="2">
        <f t="shared" si="40"/>
        <v>6</v>
      </c>
      <c r="Y84" s="2">
        <f t="shared" si="41"/>
        <v>10</v>
      </c>
      <c r="Z84" s="2">
        <f t="shared" si="42"/>
        <v>5</v>
      </c>
      <c r="AC84" s="46">
        <v>5</v>
      </c>
      <c r="AD84" s="46">
        <f t="shared" si="43"/>
        <v>5</v>
      </c>
      <c r="AE84" s="2">
        <f t="shared" si="44"/>
        <v>3</v>
      </c>
      <c r="AF84" s="2">
        <f t="shared" si="45"/>
        <v>1</v>
      </c>
      <c r="AG84" s="2">
        <f t="shared" si="46"/>
        <v>1</v>
      </c>
      <c r="AJ84" s="46">
        <v>5</v>
      </c>
      <c r="AK84" s="46">
        <f t="shared" si="47"/>
        <v>0</v>
      </c>
      <c r="AL84" s="2">
        <f t="shared" si="48"/>
        <v>1</v>
      </c>
      <c r="AM84" s="2">
        <f t="shared" si="49"/>
        <v>0</v>
      </c>
      <c r="AN84" s="2">
        <f t="shared" si="50"/>
        <v>5</v>
      </c>
    </row>
    <row r="85" spans="1:40" ht="15.75" x14ac:dyDescent="0.25">
      <c r="A85" s="43">
        <v>4.5</v>
      </c>
      <c r="B85" s="46">
        <f t="shared" si="27"/>
        <v>0</v>
      </c>
      <c r="C85" s="2">
        <f t="shared" si="28"/>
        <v>0</v>
      </c>
      <c r="D85" s="2">
        <f t="shared" si="29"/>
        <v>0</v>
      </c>
      <c r="E85" s="2">
        <f t="shared" si="30"/>
        <v>1</v>
      </c>
      <c r="H85" s="43">
        <v>4.5</v>
      </c>
      <c r="I85" s="46">
        <f t="shared" si="31"/>
        <v>0</v>
      </c>
      <c r="J85" s="2">
        <f t="shared" si="32"/>
        <v>0</v>
      </c>
      <c r="K85" s="2">
        <f t="shared" si="33"/>
        <v>0</v>
      </c>
      <c r="L85" s="2">
        <f t="shared" si="34"/>
        <v>1</v>
      </c>
      <c r="O85" s="43">
        <v>4.5</v>
      </c>
      <c r="P85" s="46">
        <f t="shared" si="35"/>
        <v>0</v>
      </c>
      <c r="Q85" s="2">
        <f t="shared" si="36"/>
        <v>0</v>
      </c>
      <c r="R85" s="2">
        <f t="shared" si="37"/>
        <v>0</v>
      </c>
      <c r="S85" s="2">
        <f t="shared" si="38"/>
        <v>0</v>
      </c>
      <c r="V85" s="43">
        <v>4.5</v>
      </c>
      <c r="W85" s="46">
        <f t="shared" si="39"/>
        <v>0</v>
      </c>
      <c r="X85" s="2">
        <f t="shared" si="40"/>
        <v>1</v>
      </c>
      <c r="Y85" s="2">
        <f t="shared" si="41"/>
        <v>1</v>
      </c>
      <c r="Z85" s="2">
        <f t="shared" si="42"/>
        <v>2</v>
      </c>
      <c r="AC85" s="43">
        <v>4.5</v>
      </c>
      <c r="AD85" s="46">
        <f t="shared" si="43"/>
        <v>0</v>
      </c>
      <c r="AE85" s="2">
        <f t="shared" si="44"/>
        <v>0</v>
      </c>
      <c r="AF85" s="2">
        <f t="shared" si="45"/>
        <v>1</v>
      </c>
      <c r="AG85" s="2">
        <f t="shared" si="46"/>
        <v>1</v>
      </c>
      <c r="AJ85" s="43">
        <v>4.5</v>
      </c>
      <c r="AK85" s="46">
        <f t="shared" si="47"/>
        <v>0</v>
      </c>
      <c r="AL85" s="2">
        <f t="shared" si="48"/>
        <v>0</v>
      </c>
      <c r="AM85" s="2">
        <f t="shared" si="49"/>
        <v>1</v>
      </c>
      <c r="AN85" s="2">
        <f t="shared" si="50"/>
        <v>0</v>
      </c>
    </row>
    <row r="86" spans="1:40" ht="15.75" x14ac:dyDescent="0.25">
      <c r="A86" s="43">
        <v>4</v>
      </c>
      <c r="B86" s="46">
        <f t="shared" si="27"/>
        <v>6</v>
      </c>
      <c r="C86" s="2">
        <f t="shared" si="28"/>
        <v>3</v>
      </c>
      <c r="D86" s="2">
        <f t="shared" si="29"/>
        <v>6</v>
      </c>
      <c r="E86" s="2">
        <f t="shared" si="30"/>
        <v>5</v>
      </c>
      <c r="H86" s="43">
        <v>4</v>
      </c>
      <c r="I86" s="46">
        <f t="shared" si="31"/>
        <v>0</v>
      </c>
      <c r="J86" s="2">
        <f t="shared" si="32"/>
        <v>1</v>
      </c>
      <c r="K86" s="2">
        <f t="shared" si="33"/>
        <v>0</v>
      </c>
      <c r="L86" s="2">
        <f t="shared" si="34"/>
        <v>4</v>
      </c>
      <c r="O86" s="43">
        <v>4</v>
      </c>
      <c r="P86" s="46">
        <f t="shared" si="35"/>
        <v>1</v>
      </c>
      <c r="Q86" s="2">
        <f t="shared" si="36"/>
        <v>1</v>
      </c>
      <c r="R86" s="2">
        <f t="shared" si="37"/>
        <v>1</v>
      </c>
      <c r="S86" s="2">
        <f t="shared" si="38"/>
        <v>3</v>
      </c>
      <c r="V86" s="43">
        <v>4</v>
      </c>
      <c r="W86" s="46">
        <f t="shared" si="39"/>
        <v>2</v>
      </c>
      <c r="X86" s="2">
        <f t="shared" si="40"/>
        <v>8</v>
      </c>
      <c r="Y86" s="2">
        <f t="shared" si="41"/>
        <v>2</v>
      </c>
      <c r="Z86" s="2">
        <f t="shared" si="42"/>
        <v>6</v>
      </c>
      <c r="AC86" s="43">
        <v>4</v>
      </c>
      <c r="AD86" s="46">
        <f t="shared" si="43"/>
        <v>1</v>
      </c>
      <c r="AE86" s="2">
        <f t="shared" si="44"/>
        <v>4</v>
      </c>
      <c r="AF86" s="2">
        <f t="shared" si="45"/>
        <v>4</v>
      </c>
      <c r="AG86" s="2">
        <f t="shared" si="46"/>
        <v>6</v>
      </c>
      <c r="AJ86" s="43">
        <v>4</v>
      </c>
      <c r="AK86" s="46">
        <f t="shared" si="47"/>
        <v>0</v>
      </c>
      <c r="AL86" s="2">
        <f t="shared" si="48"/>
        <v>2</v>
      </c>
      <c r="AM86" s="2">
        <f t="shared" si="49"/>
        <v>0</v>
      </c>
      <c r="AN86" s="2">
        <f t="shared" si="50"/>
        <v>2</v>
      </c>
    </row>
    <row r="87" spans="1:40" ht="15.75" x14ac:dyDescent="0.25">
      <c r="A87" s="46">
        <v>3.5</v>
      </c>
      <c r="B87" s="46">
        <f t="shared" si="27"/>
        <v>1</v>
      </c>
      <c r="C87" s="2">
        <f t="shared" si="28"/>
        <v>0</v>
      </c>
      <c r="D87" s="2">
        <f t="shared" si="29"/>
        <v>0</v>
      </c>
      <c r="E87" s="2">
        <f t="shared" si="30"/>
        <v>2</v>
      </c>
      <c r="H87" s="46">
        <v>3.5</v>
      </c>
      <c r="I87" s="46">
        <f t="shared" si="31"/>
        <v>0</v>
      </c>
      <c r="J87" s="2">
        <f t="shared" si="32"/>
        <v>0</v>
      </c>
      <c r="K87" s="2">
        <f t="shared" si="33"/>
        <v>0</v>
      </c>
      <c r="L87" s="2">
        <f t="shared" si="34"/>
        <v>0</v>
      </c>
      <c r="O87" s="46">
        <v>3.5</v>
      </c>
      <c r="P87" s="46">
        <f t="shared" si="35"/>
        <v>0</v>
      </c>
      <c r="Q87" s="2">
        <f t="shared" si="36"/>
        <v>0</v>
      </c>
      <c r="R87" s="2">
        <f t="shared" si="37"/>
        <v>0</v>
      </c>
      <c r="S87" s="2">
        <f t="shared" si="38"/>
        <v>0</v>
      </c>
      <c r="V87" s="46">
        <v>3.5</v>
      </c>
      <c r="W87" s="46">
        <f t="shared" si="39"/>
        <v>3</v>
      </c>
      <c r="X87" s="2">
        <f t="shared" si="40"/>
        <v>0</v>
      </c>
      <c r="Y87" s="2">
        <f t="shared" si="41"/>
        <v>0</v>
      </c>
      <c r="Z87" s="2">
        <f t="shared" si="42"/>
        <v>3</v>
      </c>
      <c r="AC87" s="46">
        <v>3.5</v>
      </c>
      <c r="AD87" s="46">
        <f t="shared" si="43"/>
        <v>1</v>
      </c>
      <c r="AE87" s="2">
        <f t="shared" si="44"/>
        <v>0</v>
      </c>
      <c r="AF87" s="2">
        <f t="shared" si="45"/>
        <v>0</v>
      </c>
      <c r="AG87" s="2">
        <f t="shared" si="46"/>
        <v>0</v>
      </c>
      <c r="AJ87" s="46">
        <v>3.5</v>
      </c>
      <c r="AK87" s="46">
        <f t="shared" si="47"/>
        <v>0</v>
      </c>
      <c r="AL87" s="2">
        <f t="shared" si="48"/>
        <v>1</v>
      </c>
      <c r="AM87" s="2">
        <f t="shared" si="49"/>
        <v>3</v>
      </c>
      <c r="AN87" s="2">
        <f t="shared" si="50"/>
        <v>3</v>
      </c>
    </row>
    <row r="88" spans="1:40" ht="15.75" x14ac:dyDescent="0.25">
      <c r="A88" s="46">
        <v>3</v>
      </c>
      <c r="B88" s="46">
        <f t="shared" si="27"/>
        <v>16</v>
      </c>
      <c r="C88" s="2">
        <f t="shared" si="28"/>
        <v>1</v>
      </c>
      <c r="D88" s="2">
        <f t="shared" si="29"/>
        <v>2</v>
      </c>
      <c r="E88" s="2">
        <f t="shared" si="30"/>
        <v>1</v>
      </c>
      <c r="H88" s="46">
        <v>3</v>
      </c>
      <c r="I88" s="46">
        <f t="shared" si="31"/>
        <v>2</v>
      </c>
      <c r="J88" s="2">
        <f t="shared" si="32"/>
        <v>3</v>
      </c>
      <c r="K88" s="2">
        <f t="shared" si="33"/>
        <v>0</v>
      </c>
      <c r="L88" s="2">
        <f t="shared" si="34"/>
        <v>0</v>
      </c>
      <c r="O88" s="46">
        <v>3</v>
      </c>
      <c r="P88" s="46">
        <f t="shared" si="35"/>
        <v>0</v>
      </c>
      <c r="Q88" s="2">
        <f t="shared" si="36"/>
        <v>0</v>
      </c>
      <c r="R88" s="2">
        <f t="shared" si="37"/>
        <v>2</v>
      </c>
      <c r="S88" s="2">
        <f t="shared" si="38"/>
        <v>0</v>
      </c>
      <c r="V88" s="46">
        <v>3</v>
      </c>
      <c r="W88" s="46">
        <f t="shared" si="39"/>
        <v>6</v>
      </c>
      <c r="X88" s="2">
        <f t="shared" si="40"/>
        <v>1</v>
      </c>
      <c r="Y88" s="2">
        <f t="shared" si="41"/>
        <v>3</v>
      </c>
      <c r="Z88" s="2">
        <f t="shared" si="42"/>
        <v>10</v>
      </c>
      <c r="AC88" s="46">
        <v>3</v>
      </c>
      <c r="AD88" s="46">
        <f t="shared" si="43"/>
        <v>1</v>
      </c>
      <c r="AE88" s="2">
        <f t="shared" si="44"/>
        <v>7</v>
      </c>
      <c r="AF88" s="2">
        <f t="shared" si="45"/>
        <v>3</v>
      </c>
      <c r="AG88" s="2">
        <f t="shared" si="46"/>
        <v>1</v>
      </c>
      <c r="AJ88" s="46">
        <v>3</v>
      </c>
      <c r="AK88" s="46">
        <f t="shared" si="47"/>
        <v>0</v>
      </c>
      <c r="AL88" s="2">
        <f t="shared" si="48"/>
        <v>0</v>
      </c>
      <c r="AM88" s="2">
        <f t="shared" si="49"/>
        <v>3</v>
      </c>
      <c r="AN88" s="2">
        <f t="shared" si="50"/>
        <v>1</v>
      </c>
    </row>
    <row r="89" spans="1:40" ht="15.75" x14ac:dyDescent="0.25">
      <c r="A89" s="43">
        <v>2.5</v>
      </c>
      <c r="B89" s="46">
        <f t="shared" si="27"/>
        <v>0</v>
      </c>
      <c r="C89" s="2">
        <f t="shared" si="28"/>
        <v>0</v>
      </c>
      <c r="D89" s="2">
        <f t="shared" si="29"/>
        <v>0</v>
      </c>
      <c r="E89" s="2">
        <f t="shared" si="30"/>
        <v>0</v>
      </c>
      <c r="H89" s="43">
        <v>2.5</v>
      </c>
      <c r="I89" s="46">
        <f t="shared" si="31"/>
        <v>0</v>
      </c>
      <c r="J89" s="2">
        <f t="shared" si="32"/>
        <v>0</v>
      </c>
      <c r="K89" s="2">
        <f t="shared" si="33"/>
        <v>0</v>
      </c>
      <c r="L89" s="2">
        <f t="shared" si="34"/>
        <v>0</v>
      </c>
      <c r="O89" s="43">
        <v>2.5</v>
      </c>
      <c r="P89" s="46">
        <f t="shared" si="35"/>
        <v>0</v>
      </c>
      <c r="Q89" s="2">
        <f t="shared" si="36"/>
        <v>0</v>
      </c>
      <c r="R89" s="2">
        <f t="shared" si="37"/>
        <v>0</v>
      </c>
      <c r="S89" s="2">
        <f t="shared" si="38"/>
        <v>1</v>
      </c>
      <c r="V89" s="43">
        <v>2.5</v>
      </c>
      <c r="W89" s="46">
        <f t="shared" si="39"/>
        <v>0</v>
      </c>
      <c r="X89" s="2">
        <f t="shared" si="40"/>
        <v>0</v>
      </c>
      <c r="Y89" s="2">
        <f t="shared" si="41"/>
        <v>0</v>
      </c>
      <c r="Z89" s="2">
        <f t="shared" si="42"/>
        <v>0</v>
      </c>
      <c r="AC89" s="43">
        <v>2.5</v>
      </c>
      <c r="AD89" s="46">
        <f t="shared" si="43"/>
        <v>1</v>
      </c>
      <c r="AE89" s="2">
        <f t="shared" si="44"/>
        <v>0</v>
      </c>
      <c r="AF89" s="2">
        <f t="shared" si="45"/>
        <v>0</v>
      </c>
      <c r="AG89" s="2">
        <f t="shared" si="46"/>
        <v>1</v>
      </c>
      <c r="AJ89" s="43">
        <v>2.5</v>
      </c>
      <c r="AK89" s="46">
        <f t="shared" si="47"/>
        <v>0</v>
      </c>
      <c r="AL89" s="2">
        <f t="shared" si="48"/>
        <v>1</v>
      </c>
      <c r="AM89" s="2">
        <f t="shared" si="49"/>
        <v>0</v>
      </c>
      <c r="AN89" s="2">
        <f t="shared" si="50"/>
        <v>1</v>
      </c>
    </row>
    <row r="90" spans="1:40" ht="15.75" x14ac:dyDescent="0.25">
      <c r="A90" s="43">
        <v>2</v>
      </c>
      <c r="B90" s="46">
        <f t="shared" si="27"/>
        <v>0</v>
      </c>
      <c r="C90" s="2">
        <f t="shared" si="28"/>
        <v>2</v>
      </c>
      <c r="D90" s="2">
        <f t="shared" si="29"/>
        <v>1</v>
      </c>
      <c r="E90" s="2">
        <f t="shared" si="30"/>
        <v>0</v>
      </c>
      <c r="H90" s="43">
        <v>2</v>
      </c>
      <c r="I90" s="46">
        <f t="shared" si="31"/>
        <v>0</v>
      </c>
      <c r="J90" s="2">
        <f t="shared" si="32"/>
        <v>5</v>
      </c>
      <c r="K90" s="2">
        <f t="shared" si="33"/>
        <v>2</v>
      </c>
      <c r="L90" s="2">
        <f t="shared" si="34"/>
        <v>4</v>
      </c>
      <c r="O90" s="43">
        <v>2</v>
      </c>
      <c r="P90" s="46">
        <f t="shared" si="35"/>
        <v>0</v>
      </c>
      <c r="Q90" s="2">
        <f t="shared" si="36"/>
        <v>0</v>
      </c>
      <c r="R90" s="2">
        <f t="shared" si="37"/>
        <v>8</v>
      </c>
      <c r="S90" s="2">
        <f t="shared" si="38"/>
        <v>1</v>
      </c>
      <c r="V90" s="43">
        <v>2</v>
      </c>
      <c r="W90" s="46">
        <f t="shared" si="39"/>
        <v>11</v>
      </c>
      <c r="X90" s="2">
        <f t="shared" si="40"/>
        <v>4</v>
      </c>
      <c r="Y90" s="2">
        <f t="shared" si="41"/>
        <v>16</v>
      </c>
      <c r="Z90" s="2">
        <f t="shared" si="42"/>
        <v>8</v>
      </c>
      <c r="AC90" s="43">
        <v>2</v>
      </c>
      <c r="AD90" s="46">
        <f t="shared" si="43"/>
        <v>1</v>
      </c>
      <c r="AE90" s="2">
        <f t="shared" si="44"/>
        <v>1</v>
      </c>
      <c r="AF90" s="2">
        <f t="shared" si="45"/>
        <v>1</v>
      </c>
      <c r="AG90" s="2">
        <f t="shared" si="46"/>
        <v>3</v>
      </c>
      <c r="AJ90" s="43">
        <v>2</v>
      </c>
      <c r="AK90" s="46">
        <f t="shared" si="47"/>
        <v>0</v>
      </c>
      <c r="AL90" s="2">
        <f t="shared" si="48"/>
        <v>0</v>
      </c>
      <c r="AM90" s="2">
        <f t="shared" si="49"/>
        <v>0</v>
      </c>
      <c r="AN90" s="2">
        <f t="shared" si="50"/>
        <v>1</v>
      </c>
    </row>
    <row r="91" spans="1:40" ht="15.75" x14ac:dyDescent="0.25">
      <c r="A91" s="46">
        <v>1.5</v>
      </c>
      <c r="B91" s="46">
        <f t="shared" si="27"/>
        <v>0</v>
      </c>
      <c r="C91" s="2">
        <f t="shared" si="28"/>
        <v>1</v>
      </c>
      <c r="D91" s="2">
        <f t="shared" si="29"/>
        <v>0</v>
      </c>
      <c r="E91" s="2">
        <f t="shared" si="30"/>
        <v>0</v>
      </c>
      <c r="H91" s="46">
        <v>1.5</v>
      </c>
      <c r="I91" s="46">
        <f t="shared" si="31"/>
        <v>0</v>
      </c>
      <c r="J91" s="2">
        <f t="shared" si="32"/>
        <v>4</v>
      </c>
      <c r="K91" s="2">
        <f t="shared" si="33"/>
        <v>0</v>
      </c>
      <c r="L91" s="2">
        <f t="shared" si="34"/>
        <v>0</v>
      </c>
      <c r="O91" s="46">
        <v>1.5</v>
      </c>
      <c r="P91" s="46">
        <f t="shared" si="35"/>
        <v>0</v>
      </c>
      <c r="Q91" s="2">
        <f t="shared" si="36"/>
        <v>0</v>
      </c>
      <c r="R91" s="2">
        <f t="shared" si="37"/>
        <v>0</v>
      </c>
      <c r="S91" s="2">
        <f t="shared" si="38"/>
        <v>1</v>
      </c>
      <c r="V91" s="46">
        <v>1.5</v>
      </c>
      <c r="W91" s="46">
        <f t="shared" si="39"/>
        <v>1</v>
      </c>
      <c r="X91" s="2">
        <f t="shared" si="40"/>
        <v>1</v>
      </c>
      <c r="Y91" s="2">
        <f t="shared" si="41"/>
        <v>1</v>
      </c>
      <c r="Z91" s="2">
        <f t="shared" si="42"/>
        <v>3</v>
      </c>
      <c r="AC91" s="46">
        <v>1.5</v>
      </c>
      <c r="AD91" s="46">
        <f t="shared" si="43"/>
        <v>0</v>
      </c>
      <c r="AE91" s="2">
        <f t="shared" si="44"/>
        <v>0</v>
      </c>
      <c r="AF91" s="2">
        <f t="shared" si="45"/>
        <v>1</v>
      </c>
      <c r="AG91" s="2">
        <f t="shared" si="46"/>
        <v>0</v>
      </c>
      <c r="AJ91" s="46">
        <v>1.5</v>
      </c>
      <c r="AK91" s="46">
        <f t="shared" si="47"/>
        <v>0</v>
      </c>
      <c r="AL91" s="2">
        <f t="shared" si="48"/>
        <v>0</v>
      </c>
      <c r="AM91" s="2">
        <f t="shared" si="49"/>
        <v>2</v>
      </c>
      <c r="AN91" s="2">
        <f t="shared" si="50"/>
        <v>1</v>
      </c>
    </row>
    <row r="92" spans="1:40" ht="15.75" x14ac:dyDescent="0.25">
      <c r="A92" s="46">
        <v>1</v>
      </c>
      <c r="B92" s="46">
        <f t="shared" si="27"/>
        <v>1</v>
      </c>
      <c r="C92" s="2">
        <f t="shared" si="28"/>
        <v>5</v>
      </c>
      <c r="D92" s="2">
        <f t="shared" si="29"/>
        <v>1</v>
      </c>
      <c r="E92" s="2">
        <f t="shared" si="30"/>
        <v>1</v>
      </c>
      <c r="H92" s="46">
        <v>1</v>
      </c>
      <c r="I92" s="46">
        <f t="shared" si="31"/>
        <v>2</v>
      </c>
      <c r="J92" s="2">
        <f t="shared" si="32"/>
        <v>6</v>
      </c>
      <c r="K92" s="2">
        <f t="shared" si="33"/>
        <v>4</v>
      </c>
      <c r="L92" s="2">
        <f t="shared" si="34"/>
        <v>7</v>
      </c>
      <c r="O92" s="46">
        <v>1</v>
      </c>
      <c r="P92" s="46">
        <f t="shared" si="35"/>
        <v>0</v>
      </c>
      <c r="Q92" s="2">
        <f t="shared" si="36"/>
        <v>1</v>
      </c>
      <c r="R92" s="2">
        <f t="shared" si="37"/>
        <v>0</v>
      </c>
      <c r="S92" s="2">
        <f t="shared" si="38"/>
        <v>4</v>
      </c>
      <c r="V92" s="46">
        <v>1</v>
      </c>
      <c r="W92" s="46">
        <f t="shared" si="39"/>
        <v>5</v>
      </c>
      <c r="X92" s="2">
        <f t="shared" si="40"/>
        <v>1</v>
      </c>
      <c r="Y92" s="2">
        <f t="shared" si="41"/>
        <v>0</v>
      </c>
      <c r="Z92" s="2">
        <f t="shared" si="42"/>
        <v>6</v>
      </c>
      <c r="AC92" s="46">
        <v>1</v>
      </c>
      <c r="AD92" s="46">
        <f t="shared" si="43"/>
        <v>3</v>
      </c>
      <c r="AE92" s="2">
        <f t="shared" si="44"/>
        <v>0</v>
      </c>
      <c r="AF92" s="2">
        <f t="shared" si="45"/>
        <v>8</v>
      </c>
      <c r="AG92" s="2">
        <f t="shared" si="46"/>
        <v>3</v>
      </c>
      <c r="AJ92" s="46">
        <v>1</v>
      </c>
      <c r="AK92" s="46">
        <f t="shared" si="47"/>
        <v>0</v>
      </c>
      <c r="AL92" s="2">
        <f t="shared" si="48"/>
        <v>0</v>
      </c>
      <c r="AM92" s="2">
        <f t="shared" si="49"/>
        <v>0</v>
      </c>
      <c r="AN92" s="2">
        <f t="shared" si="50"/>
        <v>1</v>
      </c>
    </row>
    <row r="93" spans="1:40" ht="15.75" x14ac:dyDescent="0.25">
      <c r="A93" s="43">
        <v>0.5</v>
      </c>
      <c r="B93" s="46">
        <f t="shared" si="27"/>
        <v>0</v>
      </c>
      <c r="C93" s="2">
        <f t="shared" si="28"/>
        <v>0</v>
      </c>
      <c r="D93" s="2">
        <f t="shared" si="29"/>
        <v>0</v>
      </c>
      <c r="E93" s="2">
        <f t="shared" si="30"/>
        <v>0</v>
      </c>
      <c r="H93" s="43">
        <v>0.5</v>
      </c>
      <c r="I93" s="46">
        <f t="shared" si="31"/>
        <v>0</v>
      </c>
      <c r="J93" s="2">
        <f t="shared" si="32"/>
        <v>2</v>
      </c>
      <c r="K93" s="2">
        <f t="shared" si="33"/>
        <v>2</v>
      </c>
      <c r="L93" s="2">
        <f t="shared" si="34"/>
        <v>1</v>
      </c>
      <c r="O93" s="43">
        <v>0.5</v>
      </c>
      <c r="P93" s="46">
        <f t="shared" si="35"/>
        <v>0</v>
      </c>
      <c r="Q93" s="2">
        <f t="shared" si="36"/>
        <v>0</v>
      </c>
      <c r="R93" s="2">
        <f t="shared" si="37"/>
        <v>0</v>
      </c>
      <c r="S93" s="2">
        <f t="shared" si="38"/>
        <v>2</v>
      </c>
      <c r="V93" s="43">
        <v>0.5</v>
      </c>
      <c r="W93" s="46">
        <f t="shared" si="39"/>
        <v>0</v>
      </c>
      <c r="X93" s="2">
        <f t="shared" si="40"/>
        <v>0</v>
      </c>
      <c r="Y93" s="2">
        <f t="shared" si="41"/>
        <v>0</v>
      </c>
      <c r="Z93" s="2">
        <f t="shared" si="42"/>
        <v>0</v>
      </c>
      <c r="AC93" s="43">
        <v>0.5</v>
      </c>
      <c r="AD93" s="46">
        <f t="shared" si="43"/>
        <v>1</v>
      </c>
      <c r="AE93" s="2">
        <f t="shared" si="44"/>
        <v>0</v>
      </c>
      <c r="AF93" s="2">
        <f t="shared" si="45"/>
        <v>4</v>
      </c>
      <c r="AG93" s="2">
        <f t="shared" si="46"/>
        <v>3</v>
      </c>
      <c r="AJ93" s="43">
        <v>0.5</v>
      </c>
      <c r="AK93" s="46">
        <f t="shared" si="47"/>
        <v>0</v>
      </c>
      <c r="AL93" s="2">
        <f t="shared" si="48"/>
        <v>0</v>
      </c>
      <c r="AM93" s="2">
        <f t="shared" si="49"/>
        <v>0</v>
      </c>
      <c r="AN93" s="2">
        <f t="shared" si="50"/>
        <v>0</v>
      </c>
    </row>
    <row r="94" spans="1:40" ht="15.75" x14ac:dyDescent="0.25">
      <c r="A94" s="43">
        <v>0</v>
      </c>
      <c r="B94" s="46">
        <f t="shared" si="27"/>
        <v>4</v>
      </c>
      <c r="C94" s="2">
        <f t="shared" si="28"/>
        <v>5</v>
      </c>
      <c r="D94" s="2">
        <f t="shared" si="29"/>
        <v>1</v>
      </c>
      <c r="E94" s="2">
        <f t="shared" si="30"/>
        <v>1</v>
      </c>
      <c r="H94" s="43">
        <v>0</v>
      </c>
      <c r="I94" s="46">
        <f t="shared" si="31"/>
        <v>0</v>
      </c>
      <c r="J94" s="2">
        <f t="shared" si="32"/>
        <v>4</v>
      </c>
      <c r="K94" s="2">
        <f t="shared" si="33"/>
        <v>5</v>
      </c>
      <c r="L94" s="2">
        <f t="shared" si="34"/>
        <v>14</v>
      </c>
      <c r="O94" s="43">
        <v>0</v>
      </c>
      <c r="P94" s="46">
        <f t="shared" si="35"/>
        <v>0</v>
      </c>
      <c r="Q94" s="2">
        <f t="shared" si="36"/>
        <v>1</v>
      </c>
      <c r="R94" s="2">
        <f t="shared" si="37"/>
        <v>0</v>
      </c>
      <c r="S94" s="2">
        <f t="shared" si="38"/>
        <v>3</v>
      </c>
      <c r="V94" s="43">
        <v>0</v>
      </c>
      <c r="W94" s="46">
        <f t="shared" si="39"/>
        <v>7</v>
      </c>
      <c r="X94" s="2">
        <f t="shared" si="40"/>
        <v>1</v>
      </c>
      <c r="Y94" s="2">
        <f t="shared" si="41"/>
        <v>3</v>
      </c>
      <c r="Z94" s="2">
        <f t="shared" si="42"/>
        <v>0</v>
      </c>
      <c r="AC94" s="43">
        <v>0</v>
      </c>
      <c r="AD94" s="46">
        <f t="shared" si="43"/>
        <v>0</v>
      </c>
      <c r="AE94" s="2">
        <f t="shared" si="44"/>
        <v>2</v>
      </c>
      <c r="AF94" s="2">
        <f t="shared" si="45"/>
        <v>21</v>
      </c>
      <c r="AG94" s="2">
        <f t="shared" si="46"/>
        <v>22</v>
      </c>
      <c r="AJ94" s="43">
        <v>0</v>
      </c>
      <c r="AK94" s="46">
        <f t="shared" si="47"/>
        <v>0</v>
      </c>
      <c r="AL94" s="2">
        <f t="shared" si="48"/>
        <v>0</v>
      </c>
      <c r="AM94" s="2">
        <f t="shared" si="49"/>
        <v>0</v>
      </c>
      <c r="AN94" s="2">
        <f t="shared" si="50"/>
        <v>0</v>
      </c>
    </row>
    <row r="95" spans="1:40" ht="15.75" x14ac:dyDescent="0.25">
      <c r="A95" s="48" t="s">
        <v>22</v>
      </c>
      <c r="B95" s="48">
        <f>SUM(B74:B94)</f>
        <v>70</v>
      </c>
      <c r="C95" s="48">
        <f>SUM(C74:C94)</f>
        <v>70</v>
      </c>
      <c r="D95" s="48">
        <f>SUM(D74:D94)</f>
        <v>70</v>
      </c>
      <c r="E95" s="48">
        <f>SUM(E74:E94)</f>
        <v>70</v>
      </c>
      <c r="H95" s="48" t="s">
        <v>22</v>
      </c>
      <c r="I95" s="48">
        <f>SUM(I74:I94)</f>
        <v>53</v>
      </c>
      <c r="J95" s="48">
        <f>SUM(J74:J94)</f>
        <v>53</v>
      </c>
      <c r="K95" s="48">
        <f>SUM(K74:K94)</f>
        <v>53</v>
      </c>
      <c r="L95" s="48">
        <f>SUM(L74:L94)</f>
        <v>53</v>
      </c>
      <c r="O95" s="48" t="s">
        <v>22</v>
      </c>
      <c r="P95" s="48">
        <f>SUM(P74:P94)</f>
        <v>58</v>
      </c>
      <c r="Q95" s="48">
        <f>SUM(Q74:Q94)</f>
        <v>58</v>
      </c>
      <c r="R95" s="48">
        <f>SUM(R74:R94)</f>
        <v>58</v>
      </c>
      <c r="S95" s="48">
        <f>SUM(S74:S94)</f>
        <v>58</v>
      </c>
      <c r="V95" s="48" t="s">
        <v>22</v>
      </c>
      <c r="W95" s="48">
        <f>SUM(W74:W94)</f>
        <v>58</v>
      </c>
      <c r="X95" s="48">
        <f>SUM(X74:X94)</f>
        <v>58</v>
      </c>
      <c r="Y95" s="48">
        <f>SUM(Y74:Y94)</f>
        <v>58</v>
      </c>
      <c r="Z95" s="48">
        <f>SUM(Z74:Z94)</f>
        <v>58</v>
      </c>
      <c r="AC95" s="48" t="s">
        <v>22</v>
      </c>
      <c r="AD95" s="48">
        <f>SUM(AD74:AD94)</f>
        <v>52</v>
      </c>
      <c r="AE95" s="48">
        <f>SUM(AE74:AE94)</f>
        <v>52</v>
      </c>
      <c r="AF95" s="48">
        <f>SUM(AF74:AF94)</f>
        <v>52</v>
      </c>
      <c r="AG95" s="48">
        <f>SUM(AG74:AG94)</f>
        <v>52</v>
      </c>
      <c r="AJ95" s="48" t="s">
        <v>22</v>
      </c>
      <c r="AK95" s="48">
        <f>SUM(AK74:AK94)</f>
        <v>53</v>
      </c>
      <c r="AL95" s="48">
        <f>SUM(AL74:AL94)</f>
        <v>53</v>
      </c>
      <c r="AM95" s="48">
        <f>SUM(AM74:AM94)</f>
        <v>53</v>
      </c>
      <c r="AN95" s="48">
        <f>SUM(AN74:AN94)</f>
        <v>53</v>
      </c>
    </row>
    <row r="96" spans="1:40" ht="15.75" x14ac:dyDescent="0.25">
      <c r="A96" s="48" t="s">
        <v>25</v>
      </c>
      <c r="B96" s="48">
        <f>(B74*A74+B75*A75+B76*A76+B77*A77+B78*A78+B79*A79+B80*A80+B81*A81+B82*A82+B83*A83+B84*A84+B85*A85+B86*A86+B87*A87+B88*A88+B89*A89+B90*A90+B91*A91+B92*A92+B93*A93+B94*A94)/B95</f>
        <v>6.7785714285714285</v>
      </c>
      <c r="C96" s="47">
        <f>(C74*A74+C75*A75+C76*A76+C77*A77+C78*A78+C79*A79+C80*A80+C81*A81+C82*A82+C83*A83+C84*A84+C85*A85+C86*A86+C87*A87+C88*A88+C89*A89+C90*A90+C91*A91+C92*A92+C93*A93+C94*A94)/C95</f>
        <v>6.6714285714285717</v>
      </c>
      <c r="D96" s="47">
        <f>(D74*A74+D75*A75+D76*A76+D77*A77+D78*A78+D79*A79+D80*A80+D81*A81+D82*A82+D83*A83+D84*A84+D85*A85+D86*A86+D87*A87+D88*A88+D89*A89+D90*A90+D91*A91+D92*A92+D93*A93+D94*A94)/D95</f>
        <v>7.5142857142857142</v>
      </c>
      <c r="E96" s="47">
        <f>(E74*A74+E75*A75+E76*A76+E77*A77+E78*A78+E79*A79+E80*A80+E81*A81+E82*A82+E83*A83+E84*A84+E85*A85+E86*A86+E87*A87+E88*A88+E89*A89+E90*A90+E91*A91+E92*A92+E93*A93+E94*A94)/E95</f>
        <v>7.4214285714285717</v>
      </c>
      <c r="H96" s="48" t="s">
        <v>25</v>
      </c>
      <c r="I96" s="48">
        <f>(I74*H74+I75*H75+I76*H76+I77*H77+I78*H78+I79*H79+I80*H80+I81*H81+I82*H82+I83*H83+I84*H84+I85*H85+I86*H86+I87*H87+I88*H88+I89*H89+I90*H90+I91*H91+I92*H92+I93*H93+I94*H94)/I95</f>
        <v>8.5</v>
      </c>
      <c r="J96" s="47">
        <f>(J74*H74+J75*H75+J76*H76+J77*H77+J78*H78+J79*H79+J80*H80+J81*H81+J82*H82+J83*H83+J84*H84+J85*H85+J86*H86+J87*H87+J88*H88+J89*H89+J90*H90+J91*H91+J92*H92+J93*H93+J94*H94)/J95</f>
        <v>5.1792452830188678</v>
      </c>
      <c r="K96" s="47">
        <f>(K74*H74+K75*H75+K76*H76+K77*H77+K78*H78+K79*H79+K80*H80+K81*H81+K82*H82+K83*H83+K84*H84+K85*H85+K86*H86+K87*H87+K88*H88+K89*H89+K90*H90+K91*H91+K92*H92+K93*H93+K94*H94)/K95</f>
        <v>7.283018867924528</v>
      </c>
      <c r="L96" s="47">
        <f>(L74*H74+L75*H75+L76*H76+L77*H77+L78*H78+L79*H79+L80*H80+L81*H81+L82*H82+L83*H83+L84*H84+L85*H85+L86*H86+L87*H87+L88*H88+L89*H89+L90*H90+L91*H91+L92*H92+L93*H93+L94*H94)/L95</f>
        <v>4.5</v>
      </c>
      <c r="O96" s="48" t="s">
        <v>25</v>
      </c>
      <c r="P96" s="48">
        <f>(P74*O74+P75*O75+P76*O76+P77*O77+P78*O78+P79*O79+P80*O80+P81*O81+P82*O82+P83*O83+P84*O84+P85*O85+P86*O86+P87*O87+P88*O88+P89*O89+P90*O90+P91*O91+P92*O92+P93*O93+P94*O94)/P95</f>
        <v>8.75</v>
      </c>
      <c r="Q96" s="47">
        <f>(Q74*O74+Q75*O75+Q76*O76+Q77*O77+Q78*O78+Q79*O79+Q80*O80+Q81*O81+Q82*O82+Q83*O83+Q84*O84+Q85*O85+Q86*O86+Q87*O87+Q88*O88+Q89*O89+Q90*O90+Q91*O91+Q92*O92+Q93*O93+Q94*O94)/Q95</f>
        <v>8.8534482758620694</v>
      </c>
      <c r="R96" s="47">
        <f>(R74*O74+R75*O75+R76*O76+R77*O77+R78*O78+R79*O79+R80*O80+R81*O81+R82*O82+R83*O83+R84*O84+R85*O85+R86*O86+R87*O87+R88*O88+R89*O89+R90*O90+R91*O91+R92*O92+R93*O93+R94*O94)/R95</f>
        <v>7.2327586206896548</v>
      </c>
      <c r="S96" s="47">
        <f>(S74*O74+S75*O75+S76*O76+S77*O77+S78*O78+S79*O79+S80*O80+S81*O81+S82*O82+S83*O83+S84*O84+S85*O85+S86*O86+S87*O87+S88*O88+S89*O89+S90*O90+S91*O91+S92*O92+S93*O93+S94*O94)/S95</f>
        <v>6.2068965517241379</v>
      </c>
      <c r="V96" s="48" t="s">
        <v>25</v>
      </c>
      <c r="W96" s="48">
        <f>(W74*V74+W75*V75+W76*V76+W77*V77+W78*V78+W79*V79+W80*V80+W81*V81+W82*V82+W83*V83+W84*V84+W85*V85+W86*V86+W87*V87+W88*V88+W89*V89+W90*V90+W91*V91+W92*V92+W93*V93+W94*V94)/W95</f>
        <v>4.5603448275862073</v>
      </c>
      <c r="X96" s="47">
        <f>(X74*V74+X75*V75+X76*V76+X77*V77+X78*V78+X79*V79+X80*V80+X81*V81+X82*V82+X83*V83+X84*V84+X85*V85+X86*V86+X87*V87+X88*V88+X89*V89+X90*V90+X91*V91+X92*V92+X93*V93+X94*V94)/X95</f>
        <v>5.8965517241379306</v>
      </c>
      <c r="Y96" s="47">
        <f>(Y74*V74+Y75*V75+Y76*V76+Y77*V77+Y78*V78+Y79*V79+Y80*V80+Y81*V81+Y82*V82+Y83*V83+Y84*V84+Y85*V85+Y86*V86+Y87*V87+Y88*V88+Y89*V89+Y90*V90+Y91*V91+Y92*V92+Y93*V93+Y94*V94)/Y95</f>
        <v>5.0344827586206895</v>
      </c>
      <c r="Z96" s="47">
        <f>(Z74*V74+Z75*V75+Z76*V76+Z77*V77+Z78*V78+Z79*V79+Z80*V80+Z81*V81+Z82*V82+Z83*V83+Z84*V84+Z85*V85+Z86*V86+Z87*V87+Z88*V88+Z89*V89+Z90*V90+Z91*V91+Z92*V92+Z93*V93+Z94*V94)/Z95</f>
        <v>4.3103448275862073</v>
      </c>
      <c r="AC96" s="48" t="s">
        <v>25</v>
      </c>
      <c r="AD96" s="48">
        <f>(AD74*AC74+AD75*AC75+AD76*AC76+AD77*AC77+AD78*AC78+AD79*AC79+AD80*AC80+AD81*AC81+AD82*AC82+AD83*AC83+AD84*AC84+AD85*AC85+AD86*AC86+AD87*AC87+AD88*AC88+AD89*AC89+AD90*AC90+AD91*AC91+AD92*AC92+AD93*AC93+AD94*AC94)/AD95</f>
        <v>7.25</v>
      </c>
      <c r="AE96" s="47">
        <f>(AE74*AC74+AE75*AC75+AE76*AC76+AE77*AC77+AE78*AC78+AE79*AC79+AE80*AC80+AE81*AC81+AE82*AC82+AE83*AC83+AE84*AC84+AE85*AC85+AE86*AC86+AE87*AC87+AE88*AC88+AE89*AC89+AE90*AC90+AE91*AC91+AE92*AC92+AE93*AC93+AE94*AC94)/AE95</f>
        <v>6.3557692307692308</v>
      </c>
      <c r="AF96" s="47">
        <f>(AF74*AC74+AF75*AC75+AF76*AC76+AF77*AC77+AF78*AC78+AF79*AC79+AF80*AC80+AF81*AC81+AF82*AC82+AF83*AC83+AF84*AC84+AF85*AC85+AF86*AC86+AF87*AC87+AF88*AC88+AF89*AC89+AF90*AC90+AF91*AC91+AF92*AC92+AF93*AC93+AF94*AC94)/AF95</f>
        <v>2.1153846153846154</v>
      </c>
      <c r="AG96" s="47">
        <f>(AG74*AC74+AG75*AC75+AG76*AC76+AG77*AC77+AG78*AC78+AG79*AC79+AG80*AC80+AG81*AC81+AG82*AC82+AG83*AC83+AG84*AC84+AG85*AC85+AG86*AC86+AG87*AC87+AG88*AC88+AG89*AC89+AG90*AC90+AG91*AC91+AG92*AC92+AG93*AC93+AG94*AC94)/AG95</f>
        <v>3.0480769230769229</v>
      </c>
      <c r="AJ96" s="48" t="s">
        <v>25</v>
      </c>
      <c r="AK96" s="48">
        <f>(AK74*AJ74+AK75*AJ75+AK76*AJ76+AK77*AJ77+AK78*AJ78+AK79*AJ79+AK80*AJ80+AK81*AJ81+AK82*AJ82+AK83*AJ83+AK84*AJ84+AK85*AJ85+AK86*AJ86+AK87*AJ87+AK88*AJ88+AK89*AJ89+AK90*AJ90+AK91*AJ91+AK92*AJ92+AK93*AJ93+AK94*AJ94)/AK95</f>
        <v>9.5566037735849054</v>
      </c>
      <c r="AL96" s="47">
        <f>(AL74*AJ74+AL75*AJ75+AL76*AJ76+AL77*AJ77+AL78*AJ78+AL79*AJ79+AL80*AJ80+AL81*AJ81+AL82*AJ82+AL83*AJ83+AL84*AJ84+AL85*AJ85+AL86*AJ86+AL87*AJ87+AL88*AJ88+AL89*AJ89+AL90*AJ90+AL91*AJ91+AL92*AJ92+AL93*AJ93+AL94*AJ94)/AL95</f>
        <v>7.5943396226415096</v>
      </c>
      <c r="AM96" s="47">
        <f>(AM74*AJ74+AM75*AJ75+AM76*AJ76+AM77*AJ77+AM78*AJ78+AM79*AJ79+AM80*AJ80+AM81*AJ81+AM82*AJ82+AM83*AJ83+AM84*AJ84+AM85*AJ85+AM86*AJ86+AM87*AJ87+AM88*AJ88+AM89*AJ89+AM90*AJ90+AM91*AJ91+AM92*AJ92+AM93*AJ93+AM94*AJ94)/AM95</f>
        <v>7.1886792452830193</v>
      </c>
      <c r="AN96" s="47">
        <f>(AN74*AJ74+AN75*AJ75+AN76*AJ76+AN77*AJ77+AN78*AJ78+AN79*AJ79+AN80*AJ80+AN81*AJ81+AN82*AJ82+AN83*AJ83+AN84*AJ84+AN85*AJ85+AN86*AJ86+AN87*AJ87+AN88*AJ88+AN89*AJ89+AN90*AJ90+AN91*AJ91+AN92*AJ92+AN93*AJ93+AN94*AJ94)/AN95</f>
        <v>7.3207547169811322</v>
      </c>
    </row>
    <row r="97" spans="1:40" ht="15.75" x14ac:dyDescent="0.25">
      <c r="A97" s="50" t="s">
        <v>26</v>
      </c>
      <c r="B97" s="50">
        <f>B96/10</f>
        <v>0.67785714285714282</v>
      </c>
      <c r="C97" s="50">
        <f>C96/10</f>
        <v>0.66714285714285715</v>
      </c>
      <c r="D97" s="50">
        <f>D96/10</f>
        <v>0.75142857142857145</v>
      </c>
      <c r="E97" s="50">
        <f>E96/10</f>
        <v>0.74214285714285722</v>
      </c>
      <c r="H97" s="50" t="s">
        <v>26</v>
      </c>
      <c r="I97" s="50">
        <f>I96/10</f>
        <v>0.85</v>
      </c>
      <c r="J97" s="50">
        <f>J96/10</f>
        <v>0.51792452830188673</v>
      </c>
      <c r="K97" s="50">
        <f>K96/10</f>
        <v>0.72830188679245278</v>
      </c>
      <c r="L97" s="50">
        <f>L96/10</f>
        <v>0.45</v>
      </c>
      <c r="O97" s="50" t="s">
        <v>26</v>
      </c>
      <c r="P97" s="50">
        <f>P96/10</f>
        <v>0.875</v>
      </c>
      <c r="Q97" s="50">
        <f>Q96/10</f>
        <v>0.88534482758620692</v>
      </c>
      <c r="R97" s="50">
        <f>R96/10</f>
        <v>0.72327586206896544</v>
      </c>
      <c r="S97" s="50">
        <f>S96/10</f>
        <v>0.62068965517241381</v>
      </c>
      <c r="V97" s="50" t="s">
        <v>26</v>
      </c>
      <c r="W97" s="50">
        <f>W96/10</f>
        <v>0.45603448275862074</v>
      </c>
      <c r="X97" s="50">
        <f>X96/10</f>
        <v>0.58965517241379306</v>
      </c>
      <c r="Y97" s="50">
        <f>Y96/10</f>
        <v>0.50344827586206897</v>
      </c>
      <c r="Z97" s="50">
        <f>Z96/10</f>
        <v>0.43103448275862072</v>
      </c>
      <c r="AC97" s="50" t="s">
        <v>26</v>
      </c>
      <c r="AD97" s="50">
        <f>AD96/10</f>
        <v>0.72499999999999998</v>
      </c>
      <c r="AE97" s="50">
        <f>AE96/10</f>
        <v>0.63557692307692304</v>
      </c>
      <c r="AF97" s="50">
        <f>AF96/10</f>
        <v>0.21153846153846154</v>
      </c>
      <c r="AG97" s="50">
        <f>AG96/10</f>
        <v>0.30480769230769228</v>
      </c>
      <c r="AJ97" s="50" t="s">
        <v>26</v>
      </c>
      <c r="AK97" s="50">
        <f>AK96/10</f>
        <v>0.95566037735849052</v>
      </c>
      <c r="AL97" s="50">
        <f>AL96/10</f>
        <v>0.75943396226415094</v>
      </c>
      <c r="AM97" s="50">
        <f>AM96/10</f>
        <v>0.71886792452830195</v>
      </c>
      <c r="AN97" s="50">
        <f>AN96/10</f>
        <v>0.73207547169811327</v>
      </c>
    </row>
    <row r="98" spans="1:40" x14ac:dyDescent="0.25">
      <c r="A98" s="138" t="s">
        <v>142</v>
      </c>
      <c r="B98" s="138">
        <f>B94/B95</f>
        <v>5.7142857142857141E-2</v>
      </c>
      <c r="C98" s="138">
        <f t="shared" ref="C98:E98" si="51">C94/C95</f>
        <v>7.1428571428571425E-2</v>
      </c>
      <c r="D98" s="138">
        <f t="shared" si="51"/>
        <v>1.4285714285714285E-2</v>
      </c>
      <c r="E98" s="138">
        <f t="shared" si="51"/>
        <v>1.4285714285714285E-2</v>
      </c>
      <c r="H98" s="138" t="s">
        <v>142</v>
      </c>
      <c r="I98" s="138">
        <f>I94/I95</f>
        <v>0</v>
      </c>
      <c r="J98" s="138">
        <f t="shared" ref="J98:L98" si="52">J94/J95</f>
        <v>7.5471698113207544E-2</v>
      </c>
      <c r="K98" s="138">
        <f t="shared" si="52"/>
        <v>9.4339622641509441E-2</v>
      </c>
      <c r="L98" s="138">
        <f t="shared" si="52"/>
        <v>0.26415094339622641</v>
      </c>
      <c r="O98" s="138" t="s">
        <v>142</v>
      </c>
      <c r="P98" s="138">
        <f>P94/P95</f>
        <v>0</v>
      </c>
      <c r="Q98" s="138">
        <f t="shared" ref="Q98:S98" si="53">Q94/Q95</f>
        <v>1.7241379310344827E-2</v>
      </c>
      <c r="R98" s="138">
        <f t="shared" si="53"/>
        <v>0</v>
      </c>
      <c r="S98" s="138">
        <f t="shared" si="53"/>
        <v>5.1724137931034482E-2</v>
      </c>
      <c r="V98" s="138" t="s">
        <v>142</v>
      </c>
      <c r="W98" s="138">
        <f>W94/W95</f>
        <v>0.1206896551724138</v>
      </c>
      <c r="X98" s="138">
        <f t="shared" ref="X98:Z98" si="54">X94/X95</f>
        <v>1.7241379310344827E-2</v>
      </c>
      <c r="Y98" s="138">
        <f t="shared" si="54"/>
        <v>5.1724137931034482E-2</v>
      </c>
      <c r="Z98" s="138">
        <f t="shared" si="54"/>
        <v>0</v>
      </c>
      <c r="AC98" s="138" t="s">
        <v>142</v>
      </c>
      <c r="AD98" s="138">
        <f>AD94/AD95</f>
        <v>0</v>
      </c>
      <c r="AE98" s="138">
        <f t="shared" ref="AE98:AG98" si="55">AE94/AE95</f>
        <v>3.8461538461538464E-2</v>
      </c>
      <c r="AF98" s="138">
        <f t="shared" si="55"/>
        <v>0.40384615384615385</v>
      </c>
      <c r="AG98" s="138">
        <f t="shared" si="55"/>
        <v>0.42307692307692307</v>
      </c>
      <c r="AJ98" s="138" t="s">
        <v>142</v>
      </c>
      <c r="AK98" s="138">
        <f>AK94/AK95</f>
        <v>0</v>
      </c>
      <c r="AL98" s="138">
        <f t="shared" ref="AL98:AN98" si="56">AL94/AL95</f>
        <v>0</v>
      </c>
      <c r="AM98" s="138">
        <f t="shared" si="56"/>
        <v>0</v>
      </c>
      <c r="AN98" s="138">
        <f t="shared" si="56"/>
        <v>0</v>
      </c>
    </row>
  </sheetData>
  <mergeCells count="6">
    <mergeCell ref="V1:AB1"/>
    <mergeCell ref="AC1:AI1"/>
    <mergeCell ref="AJ1:AP1"/>
    <mergeCell ref="A1:G1"/>
    <mergeCell ref="H1:N1"/>
    <mergeCell ref="O1:U1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5"/>
  <sheetViews>
    <sheetView topLeftCell="AI17" workbookViewId="0">
      <selection sqref="A1:AW34"/>
    </sheetView>
  </sheetViews>
  <sheetFormatPr defaultRowHeight="15" x14ac:dyDescent="0.25"/>
  <sheetData>
    <row r="1" spans="1:49" ht="18.75" x14ac:dyDescent="0.3">
      <c r="A1" s="181" t="s">
        <v>0</v>
      </c>
      <c r="B1" s="181"/>
      <c r="C1" s="181"/>
      <c r="D1" s="181"/>
      <c r="E1" s="181"/>
      <c r="F1" s="181"/>
      <c r="G1" s="181"/>
      <c r="H1" s="181" t="s">
        <v>10</v>
      </c>
      <c r="I1" s="181"/>
      <c r="J1" s="181"/>
      <c r="K1" s="181"/>
      <c r="L1" s="181"/>
      <c r="M1" s="181"/>
      <c r="N1" s="181"/>
      <c r="O1" s="181" t="s">
        <v>11</v>
      </c>
      <c r="P1" s="181"/>
      <c r="Q1" s="181"/>
      <c r="R1" s="181"/>
      <c r="S1" s="181"/>
      <c r="T1" s="181"/>
      <c r="U1" s="181"/>
      <c r="V1" s="189" t="s">
        <v>12</v>
      </c>
      <c r="W1" s="181"/>
      <c r="X1" s="181"/>
      <c r="Y1" s="181"/>
      <c r="Z1" s="181"/>
      <c r="AA1" s="181"/>
      <c r="AB1" s="181"/>
      <c r="AC1" s="181" t="s">
        <v>13</v>
      </c>
      <c r="AD1" s="181"/>
      <c r="AE1" s="181"/>
      <c r="AF1" s="181"/>
      <c r="AG1" s="181"/>
      <c r="AH1" s="181"/>
      <c r="AI1" s="181"/>
      <c r="AJ1" s="189" t="s">
        <v>129</v>
      </c>
      <c r="AK1" s="181"/>
      <c r="AL1" s="181"/>
      <c r="AM1" s="181"/>
      <c r="AN1" s="181"/>
      <c r="AO1" s="181"/>
      <c r="AP1" s="181"/>
      <c r="AQ1" s="189" t="s">
        <v>15</v>
      </c>
      <c r="AR1" s="181"/>
      <c r="AS1" s="181"/>
      <c r="AT1" s="181"/>
      <c r="AU1" s="181"/>
      <c r="AV1" s="181"/>
      <c r="AW1" s="181"/>
    </row>
    <row r="2" spans="1:49" ht="15.75" x14ac:dyDescent="0.25">
      <c r="A2" s="27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4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27" t="s">
        <v>3</v>
      </c>
      <c r="P2" s="6" t="s">
        <v>4</v>
      </c>
      <c r="Q2" s="6" t="s">
        <v>5</v>
      </c>
      <c r="R2" s="6" t="s">
        <v>6</v>
      </c>
      <c r="S2" s="6" t="s">
        <v>7</v>
      </c>
      <c r="T2" s="6" t="s">
        <v>8</v>
      </c>
      <c r="U2" s="6" t="s">
        <v>9</v>
      </c>
      <c r="V2" s="72" t="s">
        <v>3</v>
      </c>
      <c r="W2" s="6" t="s">
        <v>4</v>
      </c>
      <c r="X2" s="6" t="s">
        <v>5</v>
      </c>
      <c r="Y2" s="6" t="s">
        <v>6</v>
      </c>
      <c r="Z2" s="6" t="s">
        <v>7</v>
      </c>
      <c r="AA2" s="6" t="s">
        <v>8</v>
      </c>
      <c r="AB2" s="6" t="s">
        <v>9</v>
      </c>
      <c r="AC2" s="27" t="s">
        <v>3</v>
      </c>
      <c r="AD2" s="6" t="s">
        <v>4</v>
      </c>
      <c r="AE2" s="6" t="s">
        <v>5</v>
      </c>
      <c r="AF2" s="6" t="s">
        <v>6</v>
      </c>
      <c r="AG2" s="6" t="s">
        <v>7</v>
      </c>
      <c r="AH2" s="6" t="s">
        <v>8</v>
      </c>
      <c r="AI2" s="6" t="s">
        <v>9</v>
      </c>
      <c r="AJ2" s="72"/>
      <c r="AK2" s="6"/>
      <c r="AL2" s="6"/>
      <c r="AM2" s="6"/>
      <c r="AN2" s="6"/>
      <c r="AO2" s="6"/>
      <c r="AP2" s="6"/>
      <c r="AQ2" s="72" t="s">
        <v>3</v>
      </c>
      <c r="AR2" s="6" t="s">
        <v>4</v>
      </c>
      <c r="AS2" s="6" t="s">
        <v>5</v>
      </c>
      <c r="AT2" s="6" t="s">
        <v>6</v>
      </c>
      <c r="AU2" s="6" t="s">
        <v>7</v>
      </c>
      <c r="AV2" s="6" t="s">
        <v>8</v>
      </c>
      <c r="AW2" s="6" t="s">
        <v>9</v>
      </c>
    </row>
    <row r="3" spans="1:49" ht="15.75" x14ac:dyDescent="0.25">
      <c r="A3" s="26" t="s">
        <v>1</v>
      </c>
      <c r="B3" s="29">
        <v>10</v>
      </c>
      <c r="C3" s="29">
        <v>10</v>
      </c>
      <c r="D3" s="29">
        <v>10</v>
      </c>
      <c r="E3" s="29">
        <v>10</v>
      </c>
      <c r="F3" s="26">
        <f>SUM(B3:E3)</f>
        <v>40</v>
      </c>
      <c r="G3" s="83">
        <f>F3/40</f>
        <v>1</v>
      </c>
      <c r="H3" s="54" t="s">
        <v>2</v>
      </c>
      <c r="I3" s="52">
        <v>10</v>
      </c>
      <c r="J3" s="52">
        <v>10</v>
      </c>
      <c r="K3" s="52">
        <v>10</v>
      </c>
      <c r="L3" s="52">
        <v>10</v>
      </c>
      <c r="M3" s="52">
        <f>SUM(I3:L3)</f>
        <v>40</v>
      </c>
      <c r="N3" s="53">
        <f>M3/40</f>
        <v>1</v>
      </c>
      <c r="O3" s="82" t="s">
        <v>1</v>
      </c>
      <c r="P3" s="29">
        <v>9.5</v>
      </c>
      <c r="Q3" s="29">
        <v>10</v>
      </c>
      <c r="R3" s="29">
        <v>9.5</v>
      </c>
      <c r="S3" s="29">
        <v>8</v>
      </c>
      <c r="T3" s="26">
        <f>SUM(P3:S3)</f>
        <v>37</v>
      </c>
      <c r="U3" s="83">
        <f>T3/40</f>
        <v>0.92500000000000004</v>
      </c>
      <c r="V3" s="77" t="s">
        <v>1</v>
      </c>
      <c r="W3" s="29">
        <v>10</v>
      </c>
      <c r="X3" s="29">
        <v>10</v>
      </c>
      <c r="Y3" s="29">
        <v>10</v>
      </c>
      <c r="Z3" s="29">
        <v>8</v>
      </c>
      <c r="AA3" s="26">
        <f>SUM(W3:Z3)</f>
        <v>38</v>
      </c>
      <c r="AB3" s="83">
        <f>AA3/40</f>
        <v>0.95</v>
      </c>
      <c r="AC3" s="84" t="s">
        <v>1</v>
      </c>
      <c r="AD3" s="33">
        <v>10</v>
      </c>
      <c r="AE3" s="33">
        <v>9</v>
      </c>
      <c r="AF3" s="33">
        <v>10</v>
      </c>
      <c r="AG3" s="33">
        <v>10</v>
      </c>
      <c r="AH3" s="32">
        <f>SUM(AD3:AG3)</f>
        <v>39</v>
      </c>
      <c r="AI3" s="85">
        <f>AH3/40</f>
        <v>0.97499999999999998</v>
      </c>
      <c r="AJ3" s="77"/>
      <c r="AK3" s="29"/>
      <c r="AL3" s="29"/>
      <c r="AM3" s="29"/>
      <c r="AN3" s="29"/>
      <c r="AO3" s="26"/>
      <c r="AP3" s="83"/>
      <c r="AQ3" s="77" t="s">
        <v>1</v>
      </c>
      <c r="AR3" s="29">
        <v>10</v>
      </c>
      <c r="AS3" s="29">
        <v>9.5</v>
      </c>
      <c r="AT3" s="29">
        <v>10</v>
      </c>
      <c r="AU3" s="29">
        <v>10</v>
      </c>
      <c r="AV3" s="26">
        <f>SUM(AR3:AU3)</f>
        <v>39.5</v>
      </c>
      <c r="AW3" s="83">
        <f>AV3/40</f>
        <v>0.98750000000000004</v>
      </c>
    </row>
    <row r="4" spans="1:49" ht="15.75" x14ac:dyDescent="0.25">
      <c r="A4" s="16" t="s">
        <v>1</v>
      </c>
      <c r="B4" s="30">
        <v>10</v>
      </c>
      <c r="C4" s="30">
        <v>10</v>
      </c>
      <c r="D4" s="30">
        <v>9.5</v>
      </c>
      <c r="E4" s="30">
        <v>10</v>
      </c>
      <c r="F4" s="16">
        <f t="shared" ref="F4:F28" si="0">SUM(B4:E4)</f>
        <v>39.5</v>
      </c>
      <c r="G4" s="71">
        <f t="shared" ref="G4:G28" si="1">F4/40</f>
        <v>0.98750000000000004</v>
      </c>
      <c r="H4" s="54" t="s">
        <v>1</v>
      </c>
      <c r="I4" s="52">
        <v>10</v>
      </c>
      <c r="J4" s="52">
        <v>9.5</v>
      </c>
      <c r="K4" s="52">
        <v>10</v>
      </c>
      <c r="L4" s="52">
        <v>10</v>
      </c>
      <c r="M4" s="52">
        <f t="shared" ref="M4:M22" si="2">SUM(I4:L4)</f>
        <v>39.5</v>
      </c>
      <c r="N4" s="53">
        <f t="shared" ref="N4:N22" si="3">M4/40</f>
        <v>0.98750000000000004</v>
      </c>
      <c r="O4" s="70" t="s">
        <v>1</v>
      </c>
      <c r="P4" s="30">
        <v>9.5</v>
      </c>
      <c r="Q4" s="30">
        <v>10</v>
      </c>
      <c r="R4" s="30">
        <v>9</v>
      </c>
      <c r="S4" s="30">
        <v>8</v>
      </c>
      <c r="T4" s="16">
        <f t="shared" ref="T4:T28" si="4">SUM(P4:S4)</f>
        <v>36.5</v>
      </c>
      <c r="U4" s="71">
        <f t="shared" ref="U4:U28" si="5">T4/40</f>
        <v>0.91249999999999998</v>
      </c>
      <c r="V4" s="67" t="s">
        <v>1</v>
      </c>
      <c r="W4" s="30">
        <v>9</v>
      </c>
      <c r="X4" s="30">
        <v>8</v>
      </c>
      <c r="Y4" s="30">
        <v>10</v>
      </c>
      <c r="Z4" s="30">
        <v>4</v>
      </c>
      <c r="AA4" s="16">
        <f t="shared" ref="AA4:AA30" si="6">SUM(W4:Z4)</f>
        <v>31</v>
      </c>
      <c r="AB4" s="71">
        <f t="shared" ref="AB4:AB30" si="7">AA4/40</f>
        <v>0.77500000000000002</v>
      </c>
      <c r="AC4" s="86" t="s">
        <v>1</v>
      </c>
      <c r="AD4" s="35">
        <v>10</v>
      </c>
      <c r="AE4" s="35">
        <v>8</v>
      </c>
      <c r="AF4" s="35">
        <v>7</v>
      </c>
      <c r="AG4" s="35">
        <v>10</v>
      </c>
      <c r="AH4" s="34">
        <f t="shared" ref="AH4:AH20" si="8">SUM(AD4:AG4)</f>
        <v>35</v>
      </c>
      <c r="AI4" s="87">
        <f t="shared" ref="AI4:AI20" si="9">AH4/40</f>
        <v>0.875</v>
      </c>
      <c r="AJ4" s="67"/>
      <c r="AK4" s="30"/>
      <c r="AL4" s="30"/>
      <c r="AM4" s="30"/>
      <c r="AN4" s="30"/>
      <c r="AO4" s="16"/>
      <c r="AP4" s="71"/>
      <c r="AQ4" s="67" t="s">
        <v>1</v>
      </c>
      <c r="AR4" s="30">
        <v>10</v>
      </c>
      <c r="AS4" s="30">
        <v>10</v>
      </c>
      <c r="AT4" s="30">
        <v>10</v>
      </c>
      <c r="AU4" s="30">
        <v>9.5</v>
      </c>
      <c r="AV4" s="16">
        <f t="shared" ref="AV4:AV33" si="10">SUM(AR4:AU4)</f>
        <v>39.5</v>
      </c>
      <c r="AW4" s="71">
        <f t="shared" ref="AW4:AW33" si="11">AV4/40</f>
        <v>0.98750000000000004</v>
      </c>
    </row>
    <row r="5" spans="1:49" ht="15.75" x14ac:dyDescent="0.25">
      <c r="A5" s="16" t="s">
        <v>1</v>
      </c>
      <c r="B5" s="30">
        <v>10</v>
      </c>
      <c r="C5" s="30">
        <v>10</v>
      </c>
      <c r="D5" s="30">
        <v>9.5</v>
      </c>
      <c r="E5" s="30">
        <v>10</v>
      </c>
      <c r="F5" s="16">
        <f t="shared" si="0"/>
        <v>39.5</v>
      </c>
      <c r="G5" s="71">
        <f t="shared" si="1"/>
        <v>0.98750000000000004</v>
      </c>
      <c r="H5" s="54" t="s">
        <v>1</v>
      </c>
      <c r="I5" s="52">
        <v>10</v>
      </c>
      <c r="J5" s="52">
        <v>10</v>
      </c>
      <c r="K5" s="52">
        <v>9</v>
      </c>
      <c r="L5" s="52">
        <v>10</v>
      </c>
      <c r="M5" s="52">
        <f t="shared" si="2"/>
        <v>39</v>
      </c>
      <c r="N5" s="53">
        <f t="shared" si="3"/>
        <v>0.97499999999999998</v>
      </c>
      <c r="O5" s="70" t="s">
        <v>1</v>
      </c>
      <c r="P5" s="30">
        <v>8.5</v>
      </c>
      <c r="Q5" s="30">
        <v>9.5</v>
      </c>
      <c r="R5" s="30">
        <v>10</v>
      </c>
      <c r="S5" s="30">
        <v>8</v>
      </c>
      <c r="T5" s="16">
        <f t="shared" si="4"/>
        <v>36</v>
      </c>
      <c r="U5" s="71">
        <f t="shared" si="5"/>
        <v>0.9</v>
      </c>
      <c r="V5" s="67" t="s">
        <v>1</v>
      </c>
      <c r="W5" s="30">
        <v>9.5</v>
      </c>
      <c r="X5" s="30">
        <v>8</v>
      </c>
      <c r="Y5" s="30">
        <v>10</v>
      </c>
      <c r="Z5" s="30">
        <v>3</v>
      </c>
      <c r="AA5" s="16">
        <f t="shared" si="6"/>
        <v>30.5</v>
      </c>
      <c r="AB5" s="71">
        <f t="shared" si="7"/>
        <v>0.76249999999999996</v>
      </c>
      <c r="AC5" s="86" t="s">
        <v>2</v>
      </c>
      <c r="AD5" s="35">
        <v>10</v>
      </c>
      <c r="AE5" s="35">
        <v>9</v>
      </c>
      <c r="AF5" s="35">
        <v>0</v>
      </c>
      <c r="AG5" s="35">
        <v>10</v>
      </c>
      <c r="AH5" s="34">
        <f t="shared" si="8"/>
        <v>29</v>
      </c>
      <c r="AI5" s="87">
        <f t="shared" si="9"/>
        <v>0.72499999999999998</v>
      </c>
      <c r="AJ5" s="67"/>
      <c r="AK5" s="30"/>
      <c r="AL5" s="30"/>
      <c r="AM5" s="30"/>
      <c r="AN5" s="30"/>
      <c r="AO5" s="16"/>
      <c r="AP5" s="71"/>
      <c r="AQ5" s="67" t="s">
        <v>1</v>
      </c>
      <c r="AR5" s="30">
        <v>10</v>
      </c>
      <c r="AS5" s="30">
        <v>9.5</v>
      </c>
      <c r="AT5" s="30">
        <v>10</v>
      </c>
      <c r="AU5" s="30">
        <v>10</v>
      </c>
      <c r="AV5" s="16">
        <f t="shared" si="10"/>
        <v>39.5</v>
      </c>
      <c r="AW5" s="71">
        <f t="shared" si="11"/>
        <v>0.98750000000000004</v>
      </c>
    </row>
    <row r="6" spans="1:49" ht="15.75" x14ac:dyDescent="0.25">
      <c r="A6" s="16" t="s">
        <v>1</v>
      </c>
      <c r="B6" s="30">
        <v>10</v>
      </c>
      <c r="C6" s="30">
        <v>10</v>
      </c>
      <c r="D6" s="30">
        <v>9.5</v>
      </c>
      <c r="E6" s="30">
        <v>10</v>
      </c>
      <c r="F6" s="16">
        <f t="shared" si="0"/>
        <v>39.5</v>
      </c>
      <c r="G6" s="71">
        <f t="shared" si="1"/>
        <v>0.98750000000000004</v>
      </c>
      <c r="H6" s="54" t="s">
        <v>1</v>
      </c>
      <c r="I6" s="52">
        <v>10</v>
      </c>
      <c r="J6" s="52">
        <v>9</v>
      </c>
      <c r="K6" s="52">
        <v>10</v>
      </c>
      <c r="L6" s="52">
        <v>10</v>
      </c>
      <c r="M6" s="52">
        <f t="shared" si="2"/>
        <v>39</v>
      </c>
      <c r="N6" s="53">
        <f t="shared" si="3"/>
        <v>0.97499999999999998</v>
      </c>
      <c r="O6" s="70" t="s">
        <v>1</v>
      </c>
      <c r="P6" s="30">
        <v>8.5</v>
      </c>
      <c r="Q6" s="30">
        <v>9.5</v>
      </c>
      <c r="R6" s="30">
        <v>10</v>
      </c>
      <c r="S6" s="30">
        <v>8</v>
      </c>
      <c r="T6" s="16">
        <f t="shared" si="4"/>
        <v>36</v>
      </c>
      <c r="U6" s="71">
        <f t="shared" si="5"/>
        <v>0.9</v>
      </c>
      <c r="V6" s="67" t="s">
        <v>1</v>
      </c>
      <c r="W6" s="30">
        <v>9</v>
      </c>
      <c r="X6" s="30">
        <v>9</v>
      </c>
      <c r="Y6" s="30">
        <v>2</v>
      </c>
      <c r="Z6" s="30">
        <v>10</v>
      </c>
      <c r="AA6" s="16">
        <f t="shared" si="6"/>
        <v>30</v>
      </c>
      <c r="AB6" s="71">
        <f t="shared" si="7"/>
        <v>0.75</v>
      </c>
      <c r="AC6" s="86" t="s">
        <v>1</v>
      </c>
      <c r="AD6" s="35">
        <v>10</v>
      </c>
      <c r="AE6" s="35">
        <v>8.5</v>
      </c>
      <c r="AF6" s="35">
        <v>10</v>
      </c>
      <c r="AG6" s="35">
        <v>0</v>
      </c>
      <c r="AH6" s="34">
        <f t="shared" si="8"/>
        <v>28.5</v>
      </c>
      <c r="AI6" s="87">
        <f t="shared" si="9"/>
        <v>0.71250000000000002</v>
      </c>
      <c r="AJ6" s="67"/>
      <c r="AK6" s="30"/>
      <c r="AL6" s="30"/>
      <c r="AM6" s="30"/>
      <c r="AN6" s="30"/>
      <c r="AO6" s="16"/>
      <c r="AP6" s="71"/>
      <c r="AQ6" s="67" t="s">
        <v>1</v>
      </c>
      <c r="AR6" s="30">
        <v>9.5</v>
      </c>
      <c r="AS6" s="30">
        <v>9.5</v>
      </c>
      <c r="AT6" s="30">
        <v>10</v>
      </c>
      <c r="AU6" s="30">
        <v>10</v>
      </c>
      <c r="AV6" s="16">
        <f t="shared" si="10"/>
        <v>39</v>
      </c>
      <c r="AW6" s="71">
        <f t="shared" si="11"/>
        <v>0.97499999999999998</v>
      </c>
    </row>
    <row r="7" spans="1:49" ht="15.75" x14ac:dyDescent="0.25">
      <c r="A7" s="16" t="s">
        <v>1</v>
      </c>
      <c r="B7" s="30">
        <v>9.5</v>
      </c>
      <c r="C7" s="30">
        <v>10</v>
      </c>
      <c r="D7" s="30">
        <v>10</v>
      </c>
      <c r="E7" s="30">
        <v>10</v>
      </c>
      <c r="F7" s="16">
        <f t="shared" si="0"/>
        <v>39.5</v>
      </c>
      <c r="G7" s="71">
        <f t="shared" si="1"/>
        <v>0.98750000000000004</v>
      </c>
      <c r="H7" s="54" t="s">
        <v>2</v>
      </c>
      <c r="I7" s="52">
        <v>10</v>
      </c>
      <c r="J7" s="52">
        <v>9</v>
      </c>
      <c r="K7" s="52">
        <v>10</v>
      </c>
      <c r="L7" s="52">
        <v>10</v>
      </c>
      <c r="M7" s="52">
        <f t="shared" si="2"/>
        <v>39</v>
      </c>
      <c r="N7" s="53">
        <f t="shared" si="3"/>
        <v>0.97499999999999998</v>
      </c>
      <c r="O7" s="70" t="s">
        <v>1</v>
      </c>
      <c r="P7" s="30">
        <v>8.5</v>
      </c>
      <c r="Q7" s="30">
        <v>9.5</v>
      </c>
      <c r="R7" s="30">
        <v>10</v>
      </c>
      <c r="S7" s="30">
        <v>8</v>
      </c>
      <c r="T7" s="16">
        <f t="shared" si="4"/>
        <v>36</v>
      </c>
      <c r="U7" s="71">
        <f t="shared" si="5"/>
        <v>0.9</v>
      </c>
      <c r="V7" s="67" t="s">
        <v>1</v>
      </c>
      <c r="W7" s="30">
        <v>9</v>
      </c>
      <c r="X7" s="30">
        <v>9</v>
      </c>
      <c r="Y7" s="30">
        <v>10</v>
      </c>
      <c r="Z7" s="30">
        <v>2</v>
      </c>
      <c r="AA7" s="16">
        <f t="shared" si="6"/>
        <v>30</v>
      </c>
      <c r="AB7" s="71">
        <f t="shared" si="7"/>
        <v>0.75</v>
      </c>
      <c r="AC7" s="86" t="s">
        <v>1</v>
      </c>
      <c r="AD7" s="35">
        <v>10</v>
      </c>
      <c r="AE7" s="35">
        <v>9.5</v>
      </c>
      <c r="AF7" s="35">
        <v>3</v>
      </c>
      <c r="AG7" s="35">
        <v>2</v>
      </c>
      <c r="AH7" s="34">
        <f t="shared" si="8"/>
        <v>24.5</v>
      </c>
      <c r="AI7" s="87">
        <f t="shared" si="9"/>
        <v>0.61250000000000004</v>
      </c>
      <c r="AJ7" s="67"/>
      <c r="AK7" s="30"/>
      <c r="AL7" s="30"/>
      <c r="AM7" s="30" t="s">
        <v>28</v>
      </c>
      <c r="AN7" s="30"/>
      <c r="AO7" s="16"/>
      <c r="AP7" s="71"/>
      <c r="AQ7" s="67" t="s">
        <v>1</v>
      </c>
      <c r="AR7" s="30">
        <v>10</v>
      </c>
      <c r="AS7" s="30">
        <v>8</v>
      </c>
      <c r="AT7" s="30">
        <v>10</v>
      </c>
      <c r="AU7" s="30">
        <v>10</v>
      </c>
      <c r="AV7" s="16">
        <f t="shared" si="10"/>
        <v>38</v>
      </c>
      <c r="AW7" s="71">
        <f t="shared" si="11"/>
        <v>0.95</v>
      </c>
    </row>
    <row r="8" spans="1:49" ht="15.75" x14ac:dyDescent="0.25">
      <c r="A8" s="16" t="s">
        <v>1</v>
      </c>
      <c r="B8" s="30">
        <v>9.5</v>
      </c>
      <c r="C8" s="30">
        <v>10</v>
      </c>
      <c r="D8" s="30">
        <v>9.5</v>
      </c>
      <c r="E8" s="30">
        <v>10</v>
      </c>
      <c r="F8" s="16">
        <f t="shared" si="0"/>
        <v>39</v>
      </c>
      <c r="G8" s="71">
        <f t="shared" si="1"/>
        <v>0.97499999999999998</v>
      </c>
      <c r="H8" s="54" t="s">
        <v>1</v>
      </c>
      <c r="I8" s="52">
        <v>8</v>
      </c>
      <c r="J8" s="52">
        <v>10</v>
      </c>
      <c r="K8" s="52">
        <v>10</v>
      </c>
      <c r="L8" s="52">
        <v>10</v>
      </c>
      <c r="M8" s="52">
        <f t="shared" si="2"/>
        <v>38</v>
      </c>
      <c r="N8" s="53">
        <f t="shared" si="3"/>
        <v>0.95</v>
      </c>
      <c r="O8" s="70" t="s">
        <v>1</v>
      </c>
      <c r="P8" s="30">
        <v>9</v>
      </c>
      <c r="Q8" s="30">
        <v>9</v>
      </c>
      <c r="R8" s="30">
        <v>9.5</v>
      </c>
      <c r="S8" s="30">
        <v>8</v>
      </c>
      <c r="T8" s="16">
        <f t="shared" si="4"/>
        <v>35.5</v>
      </c>
      <c r="U8" s="71">
        <f t="shared" si="5"/>
        <v>0.88749999999999996</v>
      </c>
      <c r="V8" s="67" t="s">
        <v>2</v>
      </c>
      <c r="W8" s="30">
        <v>10</v>
      </c>
      <c r="X8" s="30">
        <v>9</v>
      </c>
      <c r="Y8" s="30">
        <v>2</v>
      </c>
      <c r="Z8" s="30">
        <v>8</v>
      </c>
      <c r="AA8" s="16">
        <f t="shared" si="6"/>
        <v>29</v>
      </c>
      <c r="AB8" s="71">
        <f t="shared" si="7"/>
        <v>0.72499999999999998</v>
      </c>
      <c r="AC8" s="86" t="s">
        <v>1</v>
      </c>
      <c r="AD8" s="35">
        <v>8</v>
      </c>
      <c r="AE8" s="35">
        <v>6</v>
      </c>
      <c r="AF8" s="35">
        <v>0</v>
      </c>
      <c r="AG8" s="35">
        <v>10</v>
      </c>
      <c r="AH8" s="34">
        <f t="shared" si="8"/>
        <v>24</v>
      </c>
      <c r="AI8" s="87">
        <f t="shared" si="9"/>
        <v>0.6</v>
      </c>
      <c r="AJ8" s="67"/>
      <c r="AK8" s="30"/>
      <c r="AL8" s="30"/>
      <c r="AM8" s="30"/>
      <c r="AN8" s="30"/>
      <c r="AO8" s="16"/>
      <c r="AP8" s="71"/>
      <c r="AQ8" s="67" t="s">
        <v>1</v>
      </c>
      <c r="AR8" s="30">
        <v>10</v>
      </c>
      <c r="AS8" s="30">
        <v>9</v>
      </c>
      <c r="AT8" s="30">
        <v>9</v>
      </c>
      <c r="AU8" s="30">
        <v>9.5</v>
      </c>
      <c r="AV8" s="16">
        <f t="shared" si="10"/>
        <v>37.5</v>
      </c>
      <c r="AW8" s="71">
        <f t="shared" si="11"/>
        <v>0.9375</v>
      </c>
    </row>
    <row r="9" spans="1:49" ht="15.75" x14ac:dyDescent="0.25">
      <c r="A9" s="16" t="s">
        <v>1</v>
      </c>
      <c r="B9" s="30">
        <v>9.5</v>
      </c>
      <c r="C9" s="30">
        <v>9</v>
      </c>
      <c r="D9" s="30">
        <v>9.5</v>
      </c>
      <c r="E9" s="30">
        <v>10</v>
      </c>
      <c r="F9" s="16">
        <f t="shared" si="0"/>
        <v>38</v>
      </c>
      <c r="G9" s="71">
        <f t="shared" si="1"/>
        <v>0.95</v>
      </c>
      <c r="H9" s="54" t="s">
        <v>1</v>
      </c>
      <c r="I9" s="52">
        <v>10</v>
      </c>
      <c r="J9" s="52">
        <v>8</v>
      </c>
      <c r="K9" s="52">
        <v>10</v>
      </c>
      <c r="L9" s="52">
        <v>10</v>
      </c>
      <c r="M9" s="52">
        <f t="shared" si="2"/>
        <v>38</v>
      </c>
      <c r="N9" s="53">
        <f t="shared" si="3"/>
        <v>0.95</v>
      </c>
      <c r="O9" s="70" t="s">
        <v>2</v>
      </c>
      <c r="P9" s="30">
        <v>8.5</v>
      </c>
      <c r="Q9" s="30">
        <v>10</v>
      </c>
      <c r="R9" s="30">
        <v>9.5</v>
      </c>
      <c r="S9" s="30">
        <v>7</v>
      </c>
      <c r="T9" s="16">
        <f t="shared" si="4"/>
        <v>35</v>
      </c>
      <c r="U9" s="71">
        <f t="shared" si="5"/>
        <v>0.875</v>
      </c>
      <c r="V9" s="67" t="s">
        <v>1</v>
      </c>
      <c r="W9" s="30">
        <v>2</v>
      </c>
      <c r="X9" s="30">
        <v>9</v>
      </c>
      <c r="Y9" s="30">
        <v>10</v>
      </c>
      <c r="Z9" s="30">
        <v>5</v>
      </c>
      <c r="AA9" s="16">
        <f t="shared" si="6"/>
        <v>26</v>
      </c>
      <c r="AB9" s="71">
        <f t="shared" si="7"/>
        <v>0.65</v>
      </c>
      <c r="AC9" s="86" t="s">
        <v>1</v>
      </c>
      <c r="AD9" s="35">
        <v>10</v>
      </c>
      <c r="AE9" s="35">
        <v>8.5</v>
      </c>
      <c r="AF9" s="35">
        <v>5</v>
      </c>
      <c r="AG9" s="35">
        <v>0</v>
      </c>
      <c r="AH9" s="34">
        <f t="shared" si="8"/>
        <v>23.5</v>
      </c>
      <c r="AI9" s="87">
        <f t="shared" si="9"/>
        <v>0.58750000000000002</v>
      </c>
      <c r="AJ9" s="67"/>
      <c r="AK9" s="30"/>
      <c r="AL9" s="30"/>
      <c r="AM9" s="30"/>
      <c r="AN9" s="30"/>
      <c r="AO9" s="16"/>
      <c r="AP9" s="71"/>
      <c r="AQ9" s="67" t="s">
        <v>1</v>
      </c>
      <c r="AR9" s="30">
        <v>10</v>
      </c>
      <c r="AS9" s="30">
        <v>6.5</v>
      </c>
      <c r="AT9" s="30">
        <v>10</v>
      </c>
      <c r="AU9" s="30">
        <v>9</v>
      </c>
      <c r="AV9" s="16">
        <f t="shared" si="10"/>
        <v>35.5</v>
      </c>
      <c r="AW9" s="71">
        <f t="shared" si="11"/>
        <v>0.88749999999999996</v>
      </c>
    </row>
    <row r="10" spans="1:49" ht="15.75" x14ac:dyDescent="0.25">
      <c r="A10" s="16" t="s">
        <v>1</v>
      </c>
      <c r="B10" s="30">
        <v>9.5</v>
      </c>
      <c r="C10" s="30">
        <v>10</v>
      </c>
      <c r="D10" s="30">
        <v>10</v>
      </c>
      <c r="E10" s="30">
        <v>8</v>
      </c>
      <c r="F10" s="16">
        <f t="shared" si="0"/>
        <v>37.5</v>
      </c>
      <c r="G10" s="71">
        <f t="shared" si="1"/>
        <v>0.9375</v>
      </c>
      <c r="H10" s="54" t="s">
        <v>1</v>
      </c>
      <c r="I10" s="52">
        <v>10</v>
      </c>
      <c r="J10" s="52">
        <v>2</v>
      </c>
      <c r="K10" s="52">
        <v>10</v>
      </c>
      <c r="L10" s="52">
        <v>9.5</v>
      </c>
      <c r="M10" s="52">
        <f t="shared" si="2"/>
        <v>31.5</v>
      </c>
      <c r="N10" s="53">
        <f t="shared" si="3"/>
        <v>0.78749999999999998</v>
      </c>
      <c r="O10" s="70" t="s">
        <v>1</v>
      </c>
      <c r="P10" s="30">
        <v>8.5</v>
      </c>
      <c r="Q10" s="30">
        <v>9</v>
      </c>
      <c r="R10" s="30">
        <v>8</v>
      </c>
      <c r="S10" s="30">
        <v>9.5</v>
      </c>
      <c r="T10" s="16">
        <f t="shared" si="4"/>
        <v>35</v>
      </c>
      <c r="U10" s="71">
        <f t="shared" si="5"/>
        <v>0.875</v>
      </c>
      <c r="V10" s="67" t="s">
        <v>2</v>
      </c>
      <c r="W10" s="30">
        <v>2</v>
      </c>
      <c r="X10" s="30">
        <v>4</v>
      </c>
      <c r="Y10" s="30">
        <v>8</v>
      </c>
      <c r="Z10" s="30">
        <v>10</v>
      </c>
      <c r="AA10" s="16">
        <f t="shared" si="6"/>
        <v>24</v>
      </c>
      <c r="AB10" s="71">
        <f t="shared" si="7"/>
        <v>0.6</v>
      </c>
      <c r="AC10" s="86" t="s">
        <v>1</v>
      </c>
      <c r="AD10" s="35">
        <v>10</v>
      </c>
      <c r="AE10" s="35">
        <v>5.5</v>
      </c>
      <c r="AF10" s="35">
        <v>7</v>
      </c>
      <c r="AG10" s="35">
        <v>0</v>
      </c>
      <c r="AH10" s="34">
        <f t="shared" si="8"/>
        <v>22.5</v>
      </c>
      <c r="AI10" s="87">
        <f t="shared" si="9"/>
        <v>0.5625</v>
      </c>
      <c r="AJ10" s="67"/>
      <c r="AK10" s="30"/>
      <c r="AL10" s="30"/>
      <c r="AM10" s="30"/>
      <c r="AN10" s="30"/>
      <c r="AO10" s="16"/>
      <c r="AP10" s="71"/>
      <c r="AQ10" s="67" t="s">
        <v>1</v>
      </c>
      <c r="AR10" s="30">
        <v>10</v>
      </c>
      <c r="AS10" s="30">
        <v>8</v>
      </c>
      <c r="AT10" s="30">
        <v>7</v>
      </c>
      <c r="AU10" s="30">
        <v>10</v>
      </c>
      <c r="AV10" s="16">
        <f t="shared" si="10"/>
        <v>35</v>
      </c>
      <c r="AW10" s="71">
        <f t="shared" si="11"/>
        <v>0.875</v>
      </c>
    </row>
    <row r="11" spans="1:49" ht="15.75" x14ac:dyDescent="0.25">
      <c r="A11" s="16" t="s">
        <v>1</v>
      </c>
      <c r="B11" s="30">
        <v>10</v>
      </c>
      <c r="C11" s="30">
        <v>10</v>
      </c>
      <c r="D11" s="30">
        <v>7.5</v>
      </c>
      <c r="E11" s="30">
        <v>10</v>
      </c>
      <c r="F11" s="16">
        <f t="shared" si="0"/>
        <v>37.5</v>
      </c>
      <c r="G11" s="71">
        <f t="shared" si="1"/>
        <v>0.9375</v>
      </c>
      <c r="H11" s="54" t="s">
        <v>1</v>
      </c>
      <c r="I11" s="52">
        <v>10</v>
      </c>
      <c r="J11" s="52">
        <v>10</v>
      </c>
      <c r="K11" s="52">
        <v>1</v>
      </c>
      <c r="L11" s="52">
        <v>9</v>
      </c>
      <c r="M11" s="52">
        <f t="shared" si="2"/>
        <v>30</v>
      </c>
      <c r="N11" s="53">
        <f t="shared" si="3"/>
        <v>0.75</v>
      </c>
      <c r="O11" s="70" t="s">
        <v>1</v>
      </c>
      <c r="P11" s="30">
        <v>8.5</v>
      </c>
      <c r="Q11" s="30">
        <v>9.5</v>
      </c>
      <c r="R11" s="30">
        <v>8</v>
      </c>
      <c r="S11" s="30">
        <v>8</v>
      </c>
      <c r="T11" s="16">
        <f t="shared" si="4"/>
        <v>34</v>
      </c>
      <c r="U11" s="71">
        <f t="shared" si="5"/>
        <v>0.85</v>
      </c>
      <c r="V11" s="67" t="s">
        <v>1</v>
      </c>
      <c r="W11" s="30">
        <v>3</v>
      </c>
      <c r="X11" s="30">
        <v>9</v>
      </c>
      <c r="Y11" s="30">
        <v>2</v>
      </c>
      <c r="Z11" s="30">
        <v>10</v>
      </c>
      <c r="AA11" s="16">
        <f t="shared" si="6"/>
        <v>24</v>
      </c>
      <c r="AB11" s="71">
        <f t="shared" si="7"/>
        <v>0.6</v>
      </c>
      <c r="AC11" s="86" t="s">
        <v>1</v>
      </c>
      <c r="AD11" s="35">
        <v>8</v>
      </c>
      <c r="AE11" s="35">
        <v>7.5</v>
      </c>
      <c r="AF11" s="35">
        <v>2</v>
      </c>
      <c r="AG11" s="35">
        <v>5</v>
      </c>
      <c r="AH11" s="34">
        <f t="shared" si="8"/>
        <v>22.5</v>
      </c>
      <c r="AI11" s="87">
        <f t="shared" si="9"/>
        <v>0.5625</v>
      </c>
      <c r="AJ11" s="67"/>
      <c r="AK11" s="30"/>
      <c r="AL11" s="30"/>
      <c r="AM11" s="30"/>
      <c r="AN11" s="30"/>
      <c r="AO11" s="16"/>
      <c r="AP11" s="71"/>
      <c r="AQ11" s="67" t="s">
        <v>1</v>
      </c>
      <c r="AR11" s="30">
        <v>7</v>
      </c>
      <c r="AS11" s="30">
        <v>9.5</v>
      </c>
      <c r="AT11" s="30">
        <v>9</v>
      </c>
      <c r="AU11" s="30">
        <v>9</v>
      </c>
      <c r="AV11" s="16">
        <f t="shared" si="10"/>
        <v>34.5</v>
      </c>
      <c r="AW11" s="71">
        <f t="shared" si="11"/>
        <v>0.86250000000000004</v>
      </c>
    </row>
    <row r="12" spans="1:49" ht="15.75" x14ac:dyDescent="0.25">
      <c r="A12" s="16" t="s">
        <v>1</v>
      </c>
      <c r="B12" s="30">
        <v>8.5</v>
      </c>
      <c r="C12" s="30">
        <v>9.5</v>
      </c>
      <c r="D12" s="30">
        <v>9.5</v>
      </c>
      <c r="E12" s="30">
        <v>10</v>
      </c>
      <c r="F12" s="16">
        <f t="shared" si="0"/>
        <v>37.5</v>
      </c>
      <c r="G12" s="71">
        <f t="shared" si="1"/>
        <v>0.9375</v>
      </c>
      <c r="H12" s="54" t="s">
        <v>1</v>
      </c>
      <c r="I12" s="52">
        <v>10</v>
      </c>
      <c r="J12" s="52">
        <v>9</v>
      </c>
      <c r="K12" s="52">
        <v>1</v>
      </c>
      <c r="L12" s="52">
        <v>10</v>
      </c>
      <c r="M12" s="52">
        <f t="shared" si="2"/>
        <v>30</v>
      </c>
      <c r="N12" s="53">
        <f t="shared" si="3"/>
        <v>0.75</v>
      </c>
      <c r="O12" s="70" t="s">
        <v>2</v>
      </c>
      <c r="P12" s="30">
        <v>8.5</v>
      </c>
      <c r="Q12" s="30">
        <v>10</v>
      </c>
      <c r="R12" s="30">
        <v>8</v>
      </c>
      <c r="S12" s="30">
        <v>7</v>
      </c>
      <c r="T12" s="16">
        <f t="shared" si="4"/>
        <v>33.5</v>
      </c>
      <c r="U12" s="71">
        <f t="shared" si="5"/>
        <v>0.83750000000000002</v>
      </c>
      <c r="V12" s="67" t="s">
        <v>1</v>
      </c>
      <c r="W12" s="30">
        <v>3.5</v>
      </c>
      <c r="X12" s="30">
        <v>7</v>
      </c>
      <c r="Y12" s="30">
        <v>10</v>
      </c>
      <c r="Z12" s="30">
        <v>3</v>
      </c>
      <c r="AA12" s="16">
        <f t="shared" si="6"/>
        <v>23.5</v>
      </c>
      <c r="AB12" s="71">
        <f t="shared" si="7"/>
        <v>0.58750000000000002</v>
      </c>
      <c r="AC12" s="86" t="s">
        <v>1</v>
      </c>
      <c r="AD12" s="35">
        <v>10</v>
      </c>
      <c r="AE12" s="35">
        <v>8</v>
      </c>
      <c r="AF12" s="35">
        <v>4</v>
      </c>
      <c r="AG12" s="35">
        <v>0</v>
      </c>
      <c r="AH12" s="34">
        <f t="shared" si="8"/>
        <v>22</v>
      </c>
      <c r="AI12" s="87">
        <f t="shared" si="9"/>
        <v>0.55000000000000004</v>
      </c>
      <c r="AJ12" s="67"/>
      <c r="AK12" s="30"/>
      <c r="AL12" s="30"/>
      <c r="AM12" s="30"/>
      <c r="AN12" s="30"/>
      <c r="AO12" s="16"/>
      <c r="AP12" s="71"/>
      <c r="AQ12" s="67" t="s">
        <v>1</v>
      </c>
      <c r="AR12" s="30">
        <v>10</v>
      </c>
      <c r="AS12" s="30">
        <v>6</v>
      </c>
      <c r="AT12" s="30">
        <v>8.5</v>
      </c>
      <c r="AU12" s="30">
        <v>10</v>
      </c>
      <c r="AV12" s="16">
        <f t="shared" si="10"/>
        <v>34.5</v>
      </c>
      <c r="AW12" s="71">
        <f t="shared" si="11"/>
        <v>0.86250000000000004</v>
      </c>
    </row>
    <row r="13" spans="1:49" ht="15.75" x14ac:dyDescent="0.25">
      <c r="A13" s="16" t="s">
        <v>1</v>
      </c>
      <c r="B13" s="30">
        <v>9</v>
      </c>
      <c r="C13" s="30">
        <v>8</v>
      </c>
      <c r="D13" s="30">
        <v>10</v>
      </c>
      <c r="E13" s="30">
        <v>9.5</v>
      </c>
      <c r="F13" s="16">
        <f t="shared" si="0"/>
        <v>36.5</v>
      </c>
      <c r="G13" s="71">
        <f t="shared" si="1"/>
        <v>0.91249999999999998</v>
      </c>
      <c r="H13" s="54" t="s">
        <v>1</v>
      </c>
      <c r="I13" s="52">
        <v>10</v>
      </c>
      <c r="J13" s="52">
        <v>9.5</v>
      </c>
      <c r="K13" s="52">
        <v>10</v>
      </c>
      <c r="L13" s="52">
        <v>0</v>
      </c>
      <c r="M13" s="52">
        <f t="shared" si="2"/>
        <v>29.5</v>
      </c>
      <c r="N13" s="53">
        <f t="shared" si="3"/>
        <v>0.73750000000000004</v>
      </c>
      <c r="O13" s="70" t="s">
        <v>2</v>
      </c>
      <c r="P13" s="30">
        <v>8.5</v>
      </c>
      <c r="Q13" s="30">
        <v>10</v>
      </c>
      <c r="R13" s="30">
        <v>8</v>
      </c>
      <c r="S13" s="30">
        <v>7</v>
      </c>
      <c r="T13" s="16">
        <f t="shared" si="4"/>
        <v>33.5</v>
      </c>
      <c r="U13" s="71">
        <f t="shared" si="5"/>
        <v>0.83750000000000002</v>
      </c>
      <c r="V13" s="67" t="s">
        <v>2</v>
      </c>
      <c r="W13" s="30">
        <v>2</v>
      </c>
      <c r="X13" s="30">
        <v>7</v>
      </c>
      <c r="Y13" s="30">
        <v>6</v>
      </c>
      <c r="Z13" s="30">
        <v>8</v>
      </c>
      <c r="AA13" s="16">
        <f t="shared" si="6"/>
        <v>23</v>
      </c>
      <c r="AB13" s="71">
        <f t="shared" si="7"/>
        <v>0.57499999999999996</v>
      </c>
      <c r="AC13" s="86" t="s">
        <v>1</v>
      </c>
      <c r="AD13" s="35">
        <v>10</v>
      </c>
      <c r="AE13" s="35">
        <v>5</v>
      </c>
      <c r="AF13" s="35">
        <v>7</v>
      </c>
      <c r="AG13" s="35">
        <v>0</v>
      </c>
      <c r="AH13" s="34">
        <f t="shared" si="8"/>
        <v>22</v>
      </c>
      <c r="AI13" s="87">
        <f t="shared" si="9"/>
        <v>0.55000000000000004</v>
      </c>
      <c r="AJ13" s="67"/>
      <c r="AK13" s="30"/>
      <c r="AL13" s="30"/>
      <c r="AM13" s="30"/>
      <c r="AN13" s="30"/>
      <c r="AO13" s="16"/>
      <c r="AP13" s="71"/>
      <c r="AQ13" s="67" t="s">
        <v>1</v>
      </c>
      <c r="AR13" s="30">
        <v>10</v>
      </c>
      <c r="AS13" s="30">
        <v>10</v>
      </c>
      <c r="AT13" s="30">
        <v>7</v>
      </c>
      <c r="AU13" s="30">
        <v>7.5</v>
      </c>
      <c r="AV13" s="16">
        <f t="shared" si="10"/>
        <v>34.5</v>
      </c>
      <c r="AW13" s="71">
        <f t="shared" si="11"/>
        <v>0.86250000000000004</v>
      </c>
    </row>
    <row r="14" spans="1:49" ht="15.75" x14ac:dyDescent="0.25">
      <c r="A14" s="16" t="s">
        <v>1</v>
      </c>
      <c r="B14" s="30">
        <v>9.5</v>
      </c>
      <c r="C14" s="30">
        <v>10</v>
      </c>
      <c r="D14" s="30">
        <v>8.5</v>
      </c>
      <c r="E14" s="30">
        <v>8</v>
      </c>
      <c r="F14" s="16">
        <f t="shared" si="0"/>
        <v>36</v>
      </c>
      <c r="G14" s="71">
        <f t="shared" si="1"/>
        <v>0.9</v>
      </c>
      <c r="H14" s="54" t="s">
        <v>1</v>
      </c>
      <c r="I14" s="52">
        <v>7</v>
      </c>
      <c r="J14" s="52">
        <v>5</v>
      </c>
      <c r="K14" s="52">
        <v>7</v>
      </c>
      <c r="L14" s="52">
        <v>9</v>
      </c>
      <c r="M14" s="52">
        <f t="shared" si="2"/>
        <v>28</v>
      </c>
      <c r="N14" s="53">
        <f t="shared" si="3"/>
        <v>0.7</v>
      </c>
      <c r="O14" s="70" t="s">
        <v>1</v>
      </c>
      <c r="P14" s="30">
        <v>8.5</v>
      </c>
      <c r="Q14" s="30">
        <v>10</v>
      </c>
      <c r="R14" s="30">
        <v>8</v>
      </c>
      <c r="S14" s="30">
        <v>7</v>
      </c>
      <c r="T14" s="16">
        <f t="shared" si="4"/>
        <v>33.5</v>
      </c>
      <c r="U14" s="71">
        <f t="shared" si="5"/>
        <v>0.83750000000000002</v>
      </c>
      <c r="V14" s="67" t="s">
        <v>1</v>
      </c>
      <c r="W14" s="30">
        <v>9.5</v>
      </c>
      <c r="X14" s="30">
        <v>6</v>
      </c>
      <c r="Y14" s="30">
        <v>4</v>
      </c>
      <c r="Z14" s="30">
        <v>3</v>
      </c>
      <c r="AA14" s="16">
        <f t="shared" si="6"/>
        <v>22.5</v>
      </c>
      <c r="AB14" s="71">
        <f t="shared" si="7"/>
        <v>0.5625</v>
      </c>
      <c r="AC14" s="86" t="s">
        <v>1</v>
      </c>
      <c r="AD14" s="35">
        <v>10</v>
      </c>
      <c r="AE14" s="35">
        <v>8</v>
      </c>
      <c r="AF14" s="35">
        <v>1</v>
      </c>
      <c r="AG14" s="35">
        <v>2</v>
      </c>
      <c r="AH14" s="34">
        <f t="shared" si="8"/>
        <v>21</v>
      </c>
      <c r="AI14" s="87">
        <f t="shared" si="9"/>
        <v>0.52500000000000002</v>
      </c>
      <c r="AJ14" s="67"/>
      <c r="AK14" s="30"/>
      <c r="AL14" s="30"/>
      <c r="AM14" s="30"/>
      <c r="AN14" s="30"/>
      <c r="AO14" s="16"/>
      <c r="AP14" s="71"/>
      <c r="AQ14" s="67" t="s">
        <v>1</v>
      </c>
      <c r="AR14" s="30">
        <v>10</v>
      </c>
      <c r="AS14" s="30">
        <v>8</v>
      </c>
      <c r="AT14" s="30">
        <v>7.5</v>
      </c>
      <c r="AU14" s="30">
        <v>8.5</v>
      </c>
      <c r="AV14" s="16">
        <f t="shared" si="10"/>
        <v>34</v>
      </c>
      <c r="AW14" s="71">
        <f t="shared" si="11"/>
        <v>0.85</v>
      </c>
    </row>
    <row r="15" spans="1:49" ht="15.75" x14ac:dyDescent="0.25">
      <c r="A15" s="16" t="s">
        <v>1</v>
      </c>
      <c r="B15" s="30">
        <v>8.5</v>
      </c>
      <c r="C15" s="30">
        <v>8.5</v>
      </c>
      <c r="D15" s="30">
        <v>8.5</v>
      </c>
      <c r="E15" s="30">
        <v>10</v>
      </c>
      <c r="F15" s="16">
        <f t="shared" si="0"/>
        <v>35.5</v>
      </c>
      <c r="G15" s="71">
        <f t="shared" si="1"/>
        <v>0.88749999999999996</v>
      </c>
      <c r="H15" s="54" t="s">
        <v>1</v>
      </c>
      <c r="I15" s="52">
        <v>5</v>
      </c>
      <c r="J15" s="52">
        <v>2</v>
      </c>
      <c r="K15" s="52">
        <v>10</v>
      </c>
      <c r="L15" s="52">
        <v>10</v>
      </c>
      <c r="M15" s="52">
        <f t="shared" si="2"/>
        <v>27</v>
      </c>
      <c r="N15" s="53">
        <f t="shared" si="3"/>
        <v>0.67500000000000004</v>
      </c>
      <c r="O15" s="70" t="s">
        <v>1</v>
      </c>
      <c r="P15" s="30">
        <v>8.5</v>
      </c>
      <c r="Q15" s="30">
        <v>10</v>
      </c>
      <c r="R15" s="30">
        <v>8</v>
      </c>
      <c r="S15" s="30">
        <v>6.5</v>
      </c>
      <c r="T15" s="16">
        <f t="shared" si="4"/>
        <v>33</v>
      </c>
      <c r="U15" s="71">
        <f t="shared" si="5"/>
        <v>0.82499999999999996</v>
      </c>
      <c r="V15" s="67" t="s">
        <v>1</v>
      </c>
      <c r="W15" s="30">
        <v>9.5</v>
      </c>
      <c r="X15" s="30">
        <v>8</v>
      </c>
      <c r="Y15" s="30">
        <v>2</v>
      </c>
      <c r="Z15" s="30">
        <v>2</v>
      </c>
      <c r="AA15" s="16">
        <f t="shared" si="6"/>
        <v>21.5</v>
      </c>
      <c r="AB15" s="71">
        <f t="shared" si="7"/>
        <v>0.53749999999999998</v>
      </c>
      <c r="AC15" s="86" t="s">
        <v>1</v>
      </c>
      <c r="AD15" s="35">
        <v>9</v>
      </c>
      <c r="AE15" s="35">
        <v>3</v>
      </c>
      <c r="AF15" s="35">
        <v>0</v>
      </c>
      <c r="AG15" s="35">
        <v>9</v>
      </c>
      <c r="AH15" s="34">
        <f t="shared" si="8"/>
        <v>21</v>
      </c>
      <c r="AI15" s="87">
        <f t="shared" si="9"/>
        <v>0.52500000000000002</v>
      </c>
      <c r="AJ15" s="67"/>
      <c r="AK15" s="30"/>
      <c r="AL15" s="30"/>
      <c r="AM15" s="30"/>
      <c r="AN15" s="30"/>
      <c r="AO15" s="16"/>
      <c r="AP15" s="71"/>
      <c r="AQ15" s="67" t="s">
        <v>1</v>
      </c>
      <c r="AR15" s="30">
        <v>10</v>
      </c>
      <c r="AS15" s="30">
        <v>9.5</v>
      </c>
      <c r="AT15" s="30">
        <v>8</v>
      </c>
      <c r="AU15" s="30">
        <v>6</v>
      </c>
      <c r="AV15" s="16">
        <f t="shared" si="10"/>
        <v>33.5</v>
      </c>
      <c r="AW15" s="71">
        <f t="shared" si="11"/>
        <v>0.83750000000000002</v>
      </c>
    </row>
    <row r="16" spans="1:49" ht="15.75" x14ac:dyDescent="0.25">
      <c r="A16" s="16" t="s">
        <v>1</v>
      </c>
      <c r="B16" s="30">
        <v>9.5</v>
      </c>
      <c r="C16" s="30">
        <v>6</v>
      </c>
      <c r="D16" s="30">
        <v>10</v>
      </c>
      <c r="E16" s="30">
        <v>10</v>
      </c>
      <c r="F16" s="16">
        <f t="shared" si="0"/>
        <v>35.5</v>
      </c>
      <c r="G16" s="71">
        <f t="shared" si="1"/>
        <v>0.88749999999999996</v>
      </c>
      <c r="H16" s="54" t="s">
        <v>1</v>
      </c>
      <c r="I16" s="52">
        <v>10</v>
      </c>
      <c r="J16" s="52">
        <v>10</v>
      </c>
      <c r="K16" s="52">
        <v>1</v>
      </c>
      <c r="L16" s="52">
        <v>6</v>
      </c>
      <c r="M16" s="52">
        <f t="shared" si="2"/>
        <v>27</v>
      </c>
      <c r="N16" s="53">
        <f t="shared" si="3"/>
        <v>0.67500000000000004</v>
      </c>
      <c r="O16" s="70" t="s">
        <v>1</v>
      </c>
      <c r="P16" s="30">
        <v>9</v>
      </c>
      <c r="Q16" s="30">
        <v>6.5</v>
      </c>
      <c r="R16" s="30">
        <v>10</v>
      </c>
      <c r="S16" s="30">
        <v>7.5</v>
      </c>
      <c r="T16" s="16">
        <f t="shared" si="4"/>
        <v>33</v>
      </c>
      <c r="U16" s="71">
        <f t="shared" si="5"/>
        <v>0.82499999999999996</v>
      </c>
      <c r="V16" s="67" t="s">
        <v>1</v>
      </c>
      <c r="W16" s="30">
        <v>9.5</v>
      </c>
      <c r="X16" s="30">
        <v>5.5</v>
      </c>
      <c r="Y16" s="30">
        <v>0</v>
      </c>
      <c r="Z16" s="30">
        <v>4</v>
      </c>
      <c r="AA16" s="16">
        <f t="shared" si="6"/>
        <v>19</v>
      </c>
      <c r="AB16" s="71">
        <f t="shared" si="7"/>
        <v>0.47499999999999998</v>
      </c>
      <c r="AC16" s="86" t="s">
        <v>2</v>
      </c>
      <c r="AD16" s="35">
        <v>10</v>
      </c>
      <c r="AE16" s="35">
        <v>8</v>
      </c>
      <c r="AF16" s="35">
        <v>0</v>
      </c>
      <c r="AG16" s="35">
        <v>2</v>
      </c>
      <c r="AH16" s="34">
        <f t="shared" si="8"/>
        <v>20</v>
      </c>
      <c r="AI16" s="87">
        <f t="shared" si="9"/>
        <v>0.5</v>
      </c>
      <c r="AJ16" s="67"/>
      <c r="AK16" s="30"/>
      <c r="AL16" s="30"/>
      <c r="AM16" s="30"/>
      <c r="AN16" s="30"/>
      <c r="AO16" s="16"/>
      <c r="AP16" s="71"/>
      <c r="AQ16" s="67" t="s">
        <v>1</v>
      </c>
      <c r="AR16" s="30">
        <v>10</v>
      </c>
      <c r="AS16" s="30">
        <v>8</v>
      </c>
      <c r="AT16" s="30">
        <v>7</v>
      </c>
      <c r="AU16" s="30">
        <v>8.5</v>
      </c>
      <c r="AV16" s="16">
        <f t="shared" si="10"/>
        <v>33.5</v>
      </c>
      <c r="AW16" s="71">
        <f t="shared" si="11"/>
        <v>0.83750000000000002</v>
      </c>
    </row>
    <row r="17" spans="1:49" ht="15.75" x14ac:dyDescent="0.25">
      <c r="A17" s="16" t="s">
        <v>1</v>
      </c>
      <c r="B17" s="30">
        <v>9.5</v>
      </c>
      <c r="C17" s="30">
        <v>10</v>
      </c>
      <c r="D17" s="30">
        <v>7</v>
      </c>
      <c r="E17" s="30">
        <v>8</v>
      </c>
      <c r="F17" s="16">
        <f t="shared" si="0"/>
        <v>34.5</v>
      </c>
      <c r="G17" s="71">
        <f t="shared" si="1"/>
        <v>0.86250000000000004</v>
      </c>
      <c r="H17" s="54" t="s">
        <v>1</v>
      </c>
      <c r="I17" s="52">
        <v>10</v>
      </c>
      <c r="J17" s="52">
        <v>6</v>
      </c>
      <c r="K17" s="52">
        <v>10</v>
      </c>
      <c r="L17" s="52">
        <v>0</v>
      </c>
      <c r="M17" s="52">
        <f t="shared" si="2"/>
        <v>26</v>
      </c>
      <c r="N17" s="53">
        <f t="shared" si="3"/>
        <v>0.65</v>
      </c>
      <c r="O17" s="70" t="s">
        <v>2</v>
      </c>
      <c r="P17" s="30">
        <v>9.5</v>
      </c>
      <c r="Q17" s="30">
        <v>10</v>
      </c>
      <c r="R17" s="30">
        <v>9.5</v>
      </c>
      <c r="S17" s="30">
        <v>4</v>
      </c>
      <c r="T17" s="16">
        <f t="shared" si="4"/>
        <v>33</v>
      </c>
      <c r="U17" s="71">
        <f t="shared" si="5"/>
        <v>0.82499999999999996</v>
      </c>
      <c r="V17" s="67" t="s">
        <v>1</v>
      </c>
      <c r="W17" s="30">
        <v>3</v>
      </c>
      <c r="X17" s="30">
        <v>9</v>
      </c>
      <c r="Y17" s="30">
        <v>2</v>
      </c>
      <c r="Z17" s="30">
        <v>5</v>
      </c>
      <c r="AA17" s="16">
        <f t="shared" si="6"/>
        <v>19</v>
      </c>
      <c r="AB17" s="71">
        <f t="shared" si="7"/>
        <v>0.47499999999999998</v>
      </c>
      <c r="AC17" s="86" t="s">
        <v>1</v>
      </c>
      <c r="AD17" s="35">
        <v>9</v>
      </c>
      <c r="AE17" s="35">
        <v>7.5</v>
      </c>
      <c r="AF17" s="35">
        <v>1</v>
      </c>
      <c r="AG17" s="35">
        <v>0</v>
      </c>
      <c r="AH17" s="34">
        <f t="shared" si="8"/>
        <v>17.5</v>
      </c>
      <c r="AI17" s="87">
        <f t="shared" si="9"/>
        <v>0.4375</v>
      </c>
      <c r="AJ17" s="67"/>
      <c r="AK17" s="30"/>
      <c r="AL17" s="30"/>
      <c r="AM17" s="30"/>
      <c r="AN17" s="30"/>
      <c r="AO17" s="16"/>
      <c r="AP17" s="71"/>
      <c r="AQ17" s="67" t="s">
        <v>1</v>
      </c>
      <c r="AR17" s="30">
        <v>10</v>
      </c>
      <c r="AS17" s="30">
        <v>10</v>
      </c>
      <c r="AT17" s="30">
        <v>8</v>
      </c>
      <c r="AU17" s="30">
        <v>5</v>
      </c>
      <c r="AV17" s="16">
        <f t="shared" si="10"/>
        <v>33</v>
      </c>
      <c r="AW17" s="71">
        <f t="shared" si="11"/>
        <v>0.82499999999999996</v>
      </c>
    </row>
    <row r="18" spans="1:49" ht="15.75" x14ac:dyDescent="0.25">
      <c r="A18" s="16" t="s">
        <v>1</v>
      </c>
      <c r="B18" s="30">
        <v>9</v>
      </c>
      <c r="C18" s="30">
        <v>6</v>
      </c>
      <c r="D18" s="30">
        <v>8</v>
      </c>
      <c r="E18" s="30">
        <v>10</v>
      </c>
      <c r="F18" s="16">
        <f t="shared" si="0"/>
        <v>33</v>
      </c>
      <c r="G18" s="71">
        <f t="shared" si="1"/>
        <v>0.82499999999999996</v>
      </c>
      <c r="H18" s="54" t="s">
        <v>1</v>
      </c>
      <c r="I18" s="52">
        <v>6</v>
      </c>
      <c r="J18" s="52">
        <v>9.5</v>
      </c>
      <c r="K18" s="52">
        <v>10</v>
      </c>
      <c r="L18" s="52">
        <v>0</v>
      </c>
      <c r="M18" s="52">
        <f t="shared" si="2"/>
        <v>25.5</v>
      </c>
      <c r="N18" s="53">
        <f t="shared" si="3"/>
        <v>0.63749999999999996</v>
      </c>
      <c r="O18" s="70" t="s">
        <v>2</v>
      </c>
      <c r="P18" s="30">
        <v>8.5</v>
      </c>
      <c r="Q18" s="30">
        <v>8</v>
      </c>
      <c r="R18" s="30">
        <v>9.5</v>
      </c>
      <c r="S18" s="30">
        <v>7</v>
      </c>
      <c r="T18" s="16">
        <f t="shared" si="4"/>
        <v>33</v>
      </c>
      <c r="U18" s="71">
        <f t="shared" si="5"/>
        <v>0.82499999999999996</v>
      </c>
      <c r="V18" s="67" t="s">
        <v>1</v>
      </c>
      <c r="W18" s="30">
        <v>0</v>
      </c>
      <c r="X18" s="30">
        <v>6</v>
      </c>
      <c r="Y18" s="30">
        <v>2</v>
      </c>
      <c r="Z18" s="30">
        <v>10</v>
      </c>
      <c r="AA18" s="16">
        <f t="shared" si="6"/>
        <v>18</v>
      </c>
      <c r="AB18" s="71">
        <f t="shared" si="7"/>
        <v>0.45</v>
      </c>
      <c r="AC18" s="86" t="s">
        <v>1</v>
      </c>
      <c r="AD18" s="35">
        <v>9.5</v>
      </c>
      <c r="AE18" s="35">
        <v>5.5</v>
      </c>
      <c r="AF18" s="35">
        <v>0</v>
      </c>
      <c r="AG18" s="35">
        <v>0</v>
      </c>
      <c r="AH18" s="34">
        <f t="shared" si="8"/>
        <v>15</v>
      </c>
      <c r="AI18" s="87">
        <f t="shared" si="9"/>
        <v>0.375</v>
      </c>
      <c r="AJ18" s="67"/>
      <c r="AK18" s="30"/>
      <c r="AL18" s="30"/>
      <c r="AM18" s="30"/>
      <c r="AN18" s="30"/>
      <c r="AO18" s="16"/>
      <c r="AP18" s="71"/>
      <c r="AQ18" s="67" t="s">
        <v>1</v>
      </c>
      <c r="AR18" s="30">
        <v>10</v>
      </c>
      <c r="AS18" s="30">
        <v>7.5</v>
      </c>
      <c r="AT18" s="30">
        <v>6</v>
      </c>
      <c r="AU18" s="30">
        <v>9</v>
      </c>
      <c r="AV18" s="16">
        <f t="shared" si="10"/>
        <v>32.5</v>
      </c>
      <c r="AW18" s="71">
        <f t="shared" si="11"/>
        <v>0.8125</v>
      </c>
    </row>
    <row r="19" spans="1:49" ht="15.75" x14ac:dyDescent="0.25">
      <c r="A19" s="16" t="s">
        <v>1</v>
      </c>
      <c r="B19" s="30">
        <v>4</v>
      </c>
      <c r="C19" s="30">
        <v>10</v>
      </c>
      <c r="D19" s="30">
        <v>8.5</v>
      </c>
      <c r="E19" s="30">
        <v>10</v>
      </c>
      <c r="F19" s="16">
        <f t="shared" si="0"/>
        <v>32.5</v>
      </c>
      <c r="G19" s="71">
        <f t="shared" si="1"/>
        <v>0.8125</v>
      </c>
      <c r="H19" s="54" t="s">
        <v>1</v>
      </c>
      <c r="I19" s="52">
        <v>6</v>
      </c>
      <c r="J19" s="52">
        <v>10</v>
      </c>
      <c r="K19" s="52">
        <v>0</v>
      </c>
      <c r="L19" s="52">
        <v>7</v>
      </c>
      <c r="M19" s="52">
        <f t="shared" si="2"/>
        <v>23</v>
      </c>
      <c r="N19" s="53">
        <f t="shared" si="3"/>
        <v>0.57499999999999996</v>
      </c>
      <c r="O19" s="70" t="s">
        <v>1</v>
      </c>
      <c r="P19" s="30">
        <v>8.5</v>
      </c>
      <c r="Q19" s="30">
        <v>9.5</v>
      </c>
      <c r="R19" s="30">
        <v>6.5</v>
      </c>
      <c r="S19" s="30">
        <v>8.5</v>
      </c>
      <c r="T19" s="16">
        <f t="shared" si="4"/>
        <v>33</v>
      </c>
      <c r="U19" s="71">
        <f t="shared" si="5"/>
        <v>0.82499999999999996</v>
      </c>
      <c r="V19" s="67" t="s">
        <v>1</v>
      </c>
      <c r="W19" s="30">
        <v>1</v>
      </c>
      <c r="X19" s="30">
        <v>5</v>
      </c>
      <c r="Y19" s="30">
        <v>6</v>
      </c>
      <c r="Z19" s="30">
        <v>3</v>
      </c>
      <c r="AA19" s="16">
        <f t="shared" si="6"/>
        <v>15</v>
      </c>
      <c r="AB19" s="71">
        <f t="shared" si="7"/>
        <v>0.375</v>
      </c>
      <c r="AC19" s="86" t="s">
        <v>1</v>
      </c>
      <c r="AD19" s="35">
        <v>5</v>
      </c>
      <c r="AE19" s="35">
        <v>6</v>
      </c>
      <c r="AF19" s="35">
        <v>1</v>
      </c>
      <c r="AG19" s="35">
        <v>0</v>
      </c>
      <c r="AH19" s="34">
        <f t="shared" si="8"/>
        <v>12</v>
      </c>
      <c r="AI19" s="87">
        <f t="shared" si="9"/>
        <v>0.3</v>
      </c>
      <c r="AJ19" s="67"/>
      <c r="AK19" s="30"/>
      <c r="AL19" s="30"/>
      <c r="AM19" s="30"/>
      <c r="AN19" s="30"/>
      <c r="AO19" s="16"/>
      <c r="AP19" s="71"/>
      <c r="AQ19" s="67" t="s">
        <v>1</v>
      </c>
      <c r="AR19" s="30">
        <v>10</v>
      </c>
      <c r="AS19" s="30">
        <v>6.5</v>
      </c>
      <c r="AT19" s="30">
        <v>6.5</v>
      </c>
      <c r="AU19" s="30">
        <v>9</v>
      </c>
      <c r="AV19" s="16">
        <f t="shared" si="10"/>
        <v>32</v>
      </c>
      <c r="AW19" s="71">
        <f t="shared" si="11"/>
        <v>0.8</v>
      </c>
    </row>
    <row r="20" spans="1:49" ht="15.75" x14ac:dyDescent="0.25">
      <c r="A20" s="16" t="s">
        <v>1</v>
      </c>
      <c r="B20" s="30">
        <v>9.5</v>
      </c>
      <c r="C20" s="30">
        <v>4</v>
      </c>
      <c r="D20" s="30">
        <v>9</v>
      </c>
      <c r="E20" s="30">
        <v>10</v>
      </c>
      <c r="F20" s="16">
        <f t="shared" si="0"/>
        <v>32.5</v>
      </c>
      <c r="G20" s="71">
        <f t="shared" si="1"/>
        <v>0.8125</v>
      </c>
      <c r="H20" s="54" t="s">
        <v>2</v>
      </c>
      <c r="I20" s="52">
        <v>10</v>
      </c>
      <c r="J20" s="52">
        <v>3</v>
      </c>
      <c r="K20" s="52">
        <v>10</v>
      </c>
      <c r="L20" s="52">
        <v>0</v>
      </c>
      <c r="M20" s="52">
        <f t="shared" si="2"/>
        <v>23</v>
      </c>
      <c r="N20" s="53">
        <f t="shared" si="3"/>
        <v>0.57499999999999996</v>
      </c>
      <c r="O20" s="70" t="s">
        <v>1</v>
      </c>
      <c r="P20" s="30">
        <v>9</v>
      </c>
      <c r="Q20" s="30">
        <v>9</v>
      </c>
      <c r="R20" s="30">
        <v>7.5</v>
      </c>
      <c r="S20" s="30">
        <v>7</v>
      </c>
      <c r="T20" s="16">
        <f t="shared" si="4"/>
        <v>32.5</v>
      </c>
      <c r="U20" s="71">
        <f t="shared" si="5"/>
        <v>0.8125</v>
      </c>
      <c r="V20" s="67" t="s">
        <v>2</v>
      </c>
      <c r="W20" s="30">
        <v>1.5</v>
      </c>
      <c r="X20" s="30">
        <v>4</v>
      </c>
      <c r="Y20" s="30">
        <v>10</v>
      </c>
      <c r="Z20" s="30">
        <v>4</v>
      </c>
      <c r="AA20" s="16">
        <f t="shared" si="6"/>
        <v>19.5</v>
      </c>
      <c r="AB20" s="71">
        <f t="shared" si="7"/>
        <v>0.48749999999999999</v>
      </c>
      <c r="AC20" s="86" t="s">
        <v>1</v>
      </c>
      <c r="AD20" s="35">
        <v>10</v>
      </c>
      <c r="AE20" s="35">
        <v>0</v>
      </c>
      <c r="AF20" s="35">
        <v>3</v>
      </c>
      <c r="AG20" s="35">
        <v>0</v>
      </c>
      <c r="AH20" s="34">
        <f t="shared" si="8"/>
        <v>13</v>
      </c>
      <c r="AI20" s="87">
        <f t="shared" si="9"/>
        <v>0.32500000000000001</v>
      </c>
      <c r="AJ20" s="67"/>
      <c r="AK20" s="30"/>
      <c r="AL20" s="30"/>
      <c r="AM20" s="30"/>
      <c r="AN20" s="30"/>
      <c r="AO20" s="16"/>
      <c r="AP20" s="71"/>
      <c r="AQ20" s="67" t="s">
        <v>1</v>
      </c>
      <c r="AR20" s="30">
        <v>10</v>
      </c>
      <c r="AS20" s="30">
        <v>7.5</v>
      </c>
      <c r="AT20" s="30">
        <v>9</v>
      </c>
      <c r="AU20" s="30">
        <v>5</v>
      </c>
      <c r="AV20" s="16">
        <f t="shared" si="10"/>
        <v>31.5</v>
      </c>
      <c r="AW20" s="71">
        <f t="shared" si="11"/>
        <v>0.78749999999999998</v>
      </c>
    </row>
    <row r="21" spans="1:49" ht="15.75" x14ac:dyDescent="0.25">
      <c r="A21" s="16" t="s">
        <v>2</v>
      </c>
      <c r="B21" s="30">
        <v>4</v>
      </c>
      <c r="C21" s="30">
        <v>9</v>
      </c>
      <c r="D21" s="30">
        <v>9.5</v>
      </c>
      <c r="E21" s="30">
        <v>10</v>
      </c>
      <c r="F21" s="16">
        <f t="shared" si="0"/>
        <v>32.5</v>
      </c>
      <c r="G21" s="71">
        <f t="shared" si="1"/>
        <v>0.8125</v>
      </c>
      <c r="H21" s="54" t="s">
        <v>1</v>
      </c>
      <c r="I21" s="52">
        <v>10</v>
      </c>
      <c r="J21" s="52">
        <v>5</v>
      </c>
      <c r="K21" s="52">
        <v>0</v>
      </c>
      <c r="L21" s="52">
        <v>7</v>
      </c>
      <c r="M21" s="52">
        <f t="shared" si="2"/>
        <v>22</v>
      </c>
      <c r="N21" s="53">
        <f t="shared" si="3"/>
        <v>0.55000000000000004</v>
      </c>
      <c r="O21" s="70" t="s">
        <v>1</v>
      </c>
      <c r="P21" s="30">
        <v>9</v>
      </c>
      <c r="Q21" s="30">
        <v>10</v>
      </c>
      <c r="R21" s="30">
        <v>6.5</v>
      </c>
      <c r="S21" s="30">
        <v>6</v>
      </c>
      <c r="T21" s="16">
        <f t="shared" si="4"/>
        <v>31.5</v>
      </c>
      <c r="U21" s="71">
        <f t="shared" si="5"/>
        <v>0.78749999999999998</v>
      </c>
      <c r="V21" s="67" t="s">
        <v>2</v>
      </c>
      <c r="W21" s="30">
        <v>9</v>
      </c>
      <c r="X21" s="30">
        <v>4</v>
      </c>
      <c r="Y21" s="30">
        <v>2</v>
      </c>
      <c r="Z21" s="30">
        <v>3</v>
      </c>
      <c r="AA21" s="16">
        <f t="shared" si="6"/>
        <v>18</v>
      </c>
      <c r="AB21" s="71">
        <f t="shared" si="7"/>
        <v>0.45</v>
      </c>
      <c r="AJ21" s="67"/>
      <c r="AK21" s="30"/>
      <c r="AL21" s="30"/>
      <c r="AM21" s="30"/>
      <c r="AN21" s="30"/>
      <c r="AO21" s="16"/>
      <c r="AP21" s="71"/>
      <c r="AQ21" s="67" t="s">
        <v>1</v>
      </c>
      <c r="AR21" s="30">
        <v>10</v>
      </c>
      <c r="AS21" s="30">
        <v>5</v>
      </c>
      <c r="AT21" s="30">
        <v>6.5</v>
      </c>
      <c r="AU21" s="30">
        <v>9</v>
      </c>
      <c r="AV21" s="16">
        <f t="shared" si="10"/>
        <v>30.5</v>
      </c>
      <c r="AW21" s="71">
        <f t="shared" si="11"/>
        <v>0.76249999999999996</v>
      </c>
    </row>
    <row r="22" spans="1:49" ht="15.75" x14ac:dyDescent="0.25">
      <c r="A22" s="16" t="s">
        <v>1</v>
      </c>
      <c r="B22" s="30">
        <v>10</v>
      </c>
      <c r="C22" s="30">
        <v>5</v>
      </c>
      <c r="D22" s="30">
        <v>7.5</v>
      </c>
      <c r="E22" s="30">
        <v>7</v>
      </c>
      <c r="F22" s="16">
        <f t="shared" si="0"/>
        <v>29.5</v>
      </c>
      <c r="G22" s="71">
        <f t="shared" si="1"/>
        <v>0.73750000000000004</v>
      </c>
      <c r="H22" s="54" t="s">
        <v>2</v>
      </c>
      <c r="I22" s="52">
        <v>10</v>
      </c>
      <c r="J22" s="52">
        <v>2</v>
      </c>
      <c r="K22" s="52">
        <v>10</v>
      </c>
      <c r="L22" s="52">
        <v>0</v>
      </c>
      <c r="M22" s="52">
        <f t="shared" si="2"/>
        <v>22</v>
      </c>
      <c r="N22" s="53">
        <f t="shared" si="3"/>
        <v>0.55000000000000004</v>
      </c>
      <c r="O22" s="70" t="s">
        <v>1</v>
      </c>
      <c r="P22" s="30">
        <v>8.5</v>
      </c>
      <c r="Q22" s="30">
        <v>7</v>
      </c>
      <c r="R22" s="30">
        <v>7.5</v>
      </c>
      <c r="S22" s="30">
        <v>7</v>
      </c>
      <c r="T22" s="16">
        <f t="shared" si="4"/>
        <v>30</v>
      </c>
      <c r="U22" s="71">
        <f t="shared" si="5"/>
        <v>0.75</v>
      </c>
      <c r="V22" s="67" t="s">
        <v>2</v>
      </c>
      <c r="W22" s="30">
        <v>9</v>
      </c>
      <c r="X22" s="30">
        <v>4</v>
      </c>
      <c r="Y22" s="30">
        <v>2</v>
      </c>
      <c r="Z22" s="30">
        <v>2</v>
      </c>
      <c r="AA22" s="16">
        <f t="shared" si="6"/>
        <v>17</v>
      </c>
      <c r="AB22" s="71">
        <f t="shared" si="7"/>
        <v>0.42499999999999999</v>
      </c>
      <c r="AJ22" s="67"/>
      <c r="AK22" s="30"/>
      <c r="AL22" s="30"/>
      <c r="AM22" s="30"/>
      <c r="AN22" s="30"/>
      <c r="AO22" s="16"/>
      <c r="AP22" s="71"/>
      <c r="AQ22" s="67" t="s">
        <v>1</v>
      </c>
      <c r="AR22" s="30">
        <v>10</v>
      </c>
      <c r="AS22" s="30">
        <v>7.5</v>
      </c>
      <c r="AT22" s="30">
        <v>3.5</v>
      </c>
      <c r="AU22" s="30">
        <v>8</v>
      </c>
      <c r="AV22" s="16">
        <f t="shared" si="10"/>
        <v>29</v>
      </c>
      <c r="AW22" s="71">
        <f t="shared" si="11"/>
        <v>0.72499999999999998</v>
      </c>
    </row>
    <row r="23" spans="1:49" ht="15.75" x14ac:dyDescent="0.25">
      <c r="A23" s="16" t="s">
        <v>1</v>
      </c>
      <c r="B23" s="30">
        <v>4</v>
      </c>
      <c r="C23" s="30">
        <v>10</v>
      </c>
      <c r="D23" s="30">
        <v>5</v>
      </c>
      <c r="E23" s="30">
        <v>10</v>
      </c>
      <c r="F23" s="16">
        <f t="shared" si="0"/>
        <v>29</v>
      </c>
      <c r="G23" s="71">
        <f t="shared" si="1"/>
        <v>0.72499999999999998</v>
      </c>
      <c r="O23" s="70" t="s">
        <v>1</v>
      </c>
      <c r="P23" s="30">
        <v>8.5</v>
      </c>
      <c r="Q23" s="30">
        <v>10</v>
      </c>
      <c r="R23" s="30">
        <v>2</v>
      </c>
      <c r="S23" s="30">
        <v>8</v>
      </c>
      <c r="T23" s="16">
        <f t="shared" si="4"/>
        <v>28.5</v>
      </c>
      <c r="U23" s="71">
        <f t="shared" si="5"/>
        <v>0.71250000000000002</v>
      </c>
      <c r="V23" s="67" t="s">
        <v>2</v>
      </c>
      <c r="W23" s="30">
        <v>8.5</v>
      </c>
      <c r="X23" s="30">
        <v>4</v>
      </c>
      <c r="Y23" s="30">
        <v>2</v>
      </c>
      <c r="Z23" s="30">
        <v>2</v>
      </c>
      <c r="AA23" s="16">
        <f t="shared" si="6"/>
        <v>16.5</v>
      </c>
      <c r="AB23" s="71">
        <f t="shared" si="7"/>
        <v>0.41249999999999998</v>
      </c>
      <c r="AJ23" s="67"/>
      <c r="AK23" s="30"/>
      <c r="AL23" s="30"/>
      <c r="AM23" s="30"/>
      <c r="AN23" s="30"/>
      <c r="AO23" s="16"/>
      <c r="AP23" s="71"/>
      <c r="AQ23" s="67" t="s">
        <v>1</v>
      </c>
      <c r="AR23" s="30">
        <v>10</v>
      </c>
      <c r="AS23" s="30">
        <v>6</v>
      </c>
      <c r="AT23" s="30">
        <v>3.5</v>
      </c>
      <c r="AU23" s="30">
        <v>9</v>
      </c>
      <c r="AV23" s="16">
        <f t="shared" si="10"/>
        <v>28.5</v>
      </c>
      <c r="AW23" s="71">
        <f t="shared" si="11"/>
        <v>0.71250000000000002</v>
      </c>
    </row>
    <row r="24" spans="1:49" ht="15.75" x14ac:dyDescent="0.25">
      <c r="A24" s="16" t="s">
        <v>1</v>
      </c>
      <c r="B24" s="30">
        <v>4</v>
      </c>
      <c r="C24" s="30">
        <v>10</v>
      </c>
      <c r="D24" s="30">
        <v>6</v>
      </c>
      <c r="E24" s="30">
        <v>8</v>
      </c>
      <c r="F24" s="16">
        <f t="shared" si="0"/>
        <v>28</v>
      </c>
      <c r="G24" s="71">
        <f t="shared" si="1"/>
        <v>0.7</v>
      </c>
      <c r="O24" s="70" t="s">
        <v>1</v>
      </c>
      <c r="P24" s="30">
        <v>8.5</v>
      </c>
      <c r="Q24" s="30">
        <v>7</v>
      </c>
      <c r="R24" s="30">
        <v>7</v>
      </c>
      <c r="S24" s="30">
        <v>6</v>
      </c>
      <c r="T24" s="16">
        <f t="shared" si="4"/>
        <v>28.5</v>
      </c>
      <c r="U24" s="71">
        <f t="shared" si="5"/>
        <v>0.71250000000000002</v>
      </c>
      <c r="V24" s="67" t="s">
        <v>1</v>
      </c>
      <c r="W24" s="30">
        <v>3.5</v>
      </c>
      <c r="X24" s="30">
        <v>6</v>
      </c>
      <c r="Y24" s="30">
        <v>2</v>
      </c>
      <c r="Z24" s="30">
        <v>2</v>
      </c>
      <c r="AA24" s="16">
        <f t="shared" si="6"/>
        <v>13.5</v>
      </c>
      <c r="AB24" s="71">
        <f t="shared" si="7"/>
        <v>0.33750000000000002</v>
      </c>
      <c r="AJ24" s="67"/>
      <c r="AK24" s="30"/>
      <c r="AL24" s="30"/>
      <c r="AM24" s="30"/>
      <c r="AN24" s="30"/>
      <c r="AO24" s="16"/>
      <c r="AP24" s="71"/>
      <c r="AQ24" s="67" t="s">
        <v>2</v>
      </c>
      <c r="AR24" s="30">
        <v>6</v>
      </c>
      <c r="AS24" s="30">
        <v>7.5</v>
      </c>
      <c r="AT24" s="30">
        <v>9</v>
      </c>
      <c r="AU24" s="30">
        <v>6</v>
      </c>
      <c r="AV24" s="16">
        <f t="shared" si="10"/>
        <v>28.5</v>
      </c>
      <c r="AW24" s="71">
        <f t="shared" si="11"/>
        <v>0.71250000000000002</v>
      </c>
    </row>
    <row r="25" spans="1:49" ht="15.75" x14ac:dyDescent="0.25">
      <c r="A25" s="16" t="s">
        <v>1</v>
      </c>
      <c r="B25" s="30">
        <v>10</v>
      </c>
      <c r="C25" s="30">
        <v>1</v>
      </c>
      <c r="D25" s="30">
        <v>7</v>
      </c>
      <c r="E25" s="30">
        <v>10</v>
      </c>
      <c r="F25" s="16">
        <f t="shared" si="0"/>
        <v>28</v>
      </c>
      <c r="G25" s="71">
        <f t="shared" si="1"/>
        <v>0.7</v>
      </c>
      <c r="O25" s="70" t="s">
        <v>2</v>
      </c>
      <c r="P25" s="30">
        <v>8.5</v>
      </c>
      <c r="Q25" s="30">
        <v>10</v>
      </c>
      <c r="R25" s="30">
        <v>8</v>
      </c>
      <c r="S25" s="30">
        <v>1</v>
      </c>
      <c r="T25" s="16">
        <f t="shared" si="4"/>
        <v>27.5</v>
      </c>
      <c r="U25" s="71">
        <f t="shared" si="5"/>
        <v>0.6875</v>
      </c>
      <c r="V25" s="67" t="s">
        <v>1</v>
      </c>
      <c r="W25" s="30">
        <v>2</v>
      </c>
      <c r="X25" s="30">
        <v>7</v>
      </c>
      <c r="Y25" s="30">
        <v>2</v>
      </c>
      <c r="Z25" s="30">
        <v>2</v>
      </c>
      <c r="AA25" s="16">
        <f t="shared" si="6"/>
        <v>13</v>
      </c>
      <c r="AB25" s="71">
        <f t="shared" si="7"/>
        <v>0.32500000000000001</v>
      </c>
      <c r="AJ25" s="67"/>
      <c r="AK25" s="30"/>
      <c r="AL25" s="30"/>
      <c r="AM25" s="30"/>
      <c r="AN25" s="30"/>
      <c r="AO25" s="16"/>
      <c r="AP25" s="71"/>
      <c r="AQ25" s="67" t="s">
        <v>2</v>
      </c>
      <c r="AR25" s="30">
        <v>10</v>
      </c>
      <c r="AS25" s="30">
        <v>7.5</v>
      </c>
      <c r="AT25" s="30">
        <v>3.5</v>
      </c>
      <c r="AU25" s="30">
        <v>7</v>
      </c>
      <c r="AV25" s="16">
        <f t="shared" si="10"/>
        <v>28</v>
      </c>
      <c r="AW25" s="71">
        <f t="shared" si="11"/>
        <v>0.7</v>
      </c>
    </row>
    <row r="26" spans="1:49" ht="15.75" x14ac:dyDescent="0.25">
      <c r="A26" s="16" t="s">
        <v>1</v>
      </c>
      <c r="B26" s="30">
        <v>3</v>
      </c>
      <c r="C26" s="30">
        <v>10</v>
      </c>
      <c r="D26" s="30">
        <v>8.5</v>
      </c>
      <c r="E26" s="30">
        <v>5</v>
      </c>
      <c r="F26" s="16">
        <f t="shared" si="0"/>
        <v>26.5</v>
      </c>
      <c r="G26" s="71">
        <f t="shared" si="1"/>
        <v>0.66249999999999998</v>
      </c>
      <c r="O26" s="70" t="s">
        <v>1</v>
      </c>
      <c r="P26" s="30">
        <v>8.5</v>
      </c>
      <c r="Q26" s="30">
        <v>8</v>
      </c>
      <c r="R26" s="30">
        <v>2</v>
      </c>
      <c r="S26" s="30">
        <v>8</v>
      </c>
      <c r="T26" s="16">
        <f t="shared" si="4"/>
        <v>26.5</v>
      </c>
      <c r="U26" s="71">
        <f t="shared" si="5"/>
        <v>0.66249999999999998</v>
      </c>
      <c r="V26" s="67" t="s">
        <v>2</v>
      </c>
      <c r="W26" s="30">
        <v>0</v>
      </c>
      <c r="X26" s="30">
        <v>4.5</v>
      </c>
      <c r="Y26" s="30">
        <v>2</v>
      </c>
      <c r="Z26" s="30">
        <v>3</v>
      </c>
      <c r="AA26" s="16">
        <f t="shared" si="6"/>
        <v>9.5</v>
      </c>
      <c r="AB26" s="71">
        <f t="shared" si="7"/>
        <v>0.23749999999999999</v>
      </c>
      <c r="AJ26" s="67"/>
      <c r="AK26" s="30"/>
      <c r="AL26" s="30"/>
      <c r="AM26" s="30"/>
      <c r="AN26" s="30"/>
      <c r="AO26" s="16"/>
      <c r="AP26" s="71"/>
      <c r="AQ26" s="67" t="s">
        <v>1</v>
      </c>
      <c r="AR26" s="30">
        <v>10</v>
      </c>
      <c r="AS26" s="30">
        <v>7</v>
      </c>
      <c r="AT26" s="30">
        <v>7</v>
      </c>
      <c r="AU26" s="30">
        <v>3</v>
      </c>
      <c r="AV26" s="16">
        <f t="shared" si="10"/>
        <v>27</v>
      </c>
      <c r="AW26" s="71">
        <f t="shared" si="11"/>
        <v>0.67500000000000004</v>
      </c>
    </row>
    <row r="27" spans="1:49" ht="15.75" x14ac:dyDescent="0.25">
      <c r="A27" s="16" t="s">
        <v>1</v>
      </c>
      <c r="B27" s="30">
        <v>9.5</v>
      </c>
      <c r="C27" s="30">
        <v>1</v>
      </c>
      <c r="D27" s="30">
        <v>8.5</v>
      </c>
      <c r="E27" s="30">
        <v>7</v>
      </c>
      <c r="F27" s="16">
        <f t="shared" si="0"/>
        <v>26</v>
      </c>
      <c r="G27" s="71">
        <f t="shared" si="1"/>
        <v>0.65</v>
      </c>
      <c r="O27" s="70" t="s">
        <v>1</v>
      </c>
      <c r="P27" s="30">
        <v>8.5</v>
      </c>
      <c r="Q27" s="30">
        <v>8.5</v>
      </c>
      <c r="R27" s="30">
        <v>2</v>
      </c>
      <c r="S27" s="30">
        <v>0</v>
      </c>
      <c r="T27" s="16">
        <f t="shared" si="4"/>
        <v>19</v>
      </c>
      <c r="U27" s="71">
        <f t="shared" si="5"/>
        <v>0.47499999999999998</v>
      </c>
      <c r="V27" s="67" t="s">
        <v>1</v>
      </c>
      <c r="W27" s="30">
        <v>0</v>
      </c>
      <c r="X27" s="30">
        <v>2</v>
      </c>
      <c r="Y27" s="30">
        <v>2</v>
      </c>
      <c r="Z27" s="30">
        <v>4</v>
      </c>
      <c r="AA27" s="16">
        <f t="shared" si="6"/>
        <v>8</v>
      </c>
      <c r="AB27" s="71">
        <f t="shared" si="7"/>
        <v>0.2</v>
      </c>
      <c r="AJ27" s="67"/>
      <c r="AK27" s="30"/>
      <c r="AL27" s="30"/>
      <c r="AM27" s="30"/>
      <c r="AN27" s="30"/>
      <c r="AO27" s="16"/>
      <c r="AP27" s="71"/>
      <c r="AQ27" s="67" t="s">
        <v>1</v>
      </c>
      <c r="AR27" s="30">
        <v>10</v>
      </c>
      <c r="AS27" s="30">
        <v>7.5</v>
      </c>
      <c r="AT27" s="30">
        <v>8</v>
      </c>
      <c r="AU27" s="30">
        <v>1</v>
      </c>
      <c r="AV27" s="16">
        <f t="shared" si="10"/>
        <v>26.5</v>
      </c>
      <c r="AW27" s="71">
        <f t="shared" si="11"/>
        <v>0.66249999999999998</v>
      </c>
    </row>
    <row r="28" spans="1:49" ht="15.75" x14ac:dyDescent="0.25">
      <c r="A28" s="16" t="s">
        <v>1</v>
      </c>
      <c r="B28" s="30">
        <v>3</v>
      </c>
      <c r="C28" s="30">
        <v>6</v>
      </c>
      <c r="D28" s="30">
        <v>10</v>
      </c>
      <c r="E28" s="30">
        <v>5</v>
      </c>
      <c r="F28" s="16">
        <f t="shared" si="0"/>
        <v>24</v>
      </c>
      <c r="G28" s="71">
        <f t="shared" si="1"/>
        <v>0.6</v>
      </c>
      <c r="O28" s="70" t="s">
        <v>1</v>
      </c>
      <c r="P28" s="30">
        <v>8.5</v>
      </c>
      <c r="Q28" s="30">
        <v>7</v>
      </c>
      <c r="R28" s="30">
        <v>2</v>
      </c>
      <c r="S28" s="30">
        <v>1</v>
      </c>
      <c r="T28" s="16">
        <f t="shared" si="4"/>
        <v>18.5</v>
      </c>
      <c r="U28" s="71">
        <f t="shared" si="5"/>
        <v>0.46250000000000002</v>
      </c>
      <c r="V28" s="67" t="s">
        <v>1</v>
      </c>
      <c r="W28" s="30">
        <v>1</v>
      </c>
      <c r="X28" s="30">
        <v>4</v>
      </c>
      <c r="Y28" s="30">
        <v>2</v>
      </c>
      <c r="Z28" s="30">
        <v>1</v>
      </c>
      <c r="AA28" s="16">
        <f t="shared" si="6"/>
        <v>8</v>
      </c>
      <c r="AB28" s="71">
        <f t="shared" si="7"/>
        <v>0.2</v>
      </c>
      <c r="AJ28" s="67"/>
      <c r="AK28" s="30"/>
      <c r="AL28" s="30"/>
      <c r="AM28" s="30"/>
      <c r="AN28" s="30"/>
      <c r="AO28" s="16"/>
      <c r="AP28" s="71"/>
      <c r="AQ28" s="67" t="s">
        <v>1</v>
      </c>
      <c r="AR28" s="30">
        <v>7</v>
      </c>
      <c r="AS28" s="30">
        <v>7.5</v>
      </c>
      <c r="AT28" s="30">
        <v>3</v>
      </c>
      <c r="AU28" s="30">
        <v>8.5</v>
      </c>
      <c r="AV28" s="16">
        <f t="shared" si="10"/>
        <v>26</v>
      </c>
      <c r="AW28" s="71">
        <f t="shared" si="11"/>
        <v>0.65</v>
      </c>
    </row>
    <row r="29" spans="1:49" ht="15.75" x14ac:dyDescent="0.25">
      <c r="V29" s="16" t="s">
        <v>1</v>
      </c>
      <c r="W29" s="30">
        <v>0</v>
      </c>
      <c r="X29" s="30">
        <v>4</v>
      </c>
      <c r="Y29" s="30">
        <v>2</v>
      </c>
      <c r="Z29" s="30">
        <v>1</v>
      </c>
      <c r="AA29" s="16">
        <f t="shared" si="6"/>
        <v>7</v>
      </c>
      <c r="AB29" s="71">
        <f t="shared" si="7"/>
        <v>0.17499999999999999</v>
      </c>
      <c r="AJ29" s="67"/>
      <c r="AK29" s="30"/>
      <c r="AL29" s="30"/>
      <c r="AM29" s="30"/>
      <c r="AN29" s="30"/>
      <c r="AO29" s="16"/>
      <c r="AP29" s="71"/>
      <c r="AQ29" s="67" t="s">
        <v>2</v>
      </c>
      <c r="AR29" s="30">
        <v>10</v>
      </c>
      <c r="AS29" s="30">
        <v>7.5</v>
      </c>
      <c r="AT29" s="30">
        <v>4.5</v>
      </c>
      <c r="AU29" s="30">
        <v>3.5</v>
      </c>
      <c r="AV29" s="16">
        <f t="shared" si="10"/>
        <v>25.5</v>
      </c>
      <c r="AW29" s="71">
        <f t="shared" si="11"/>
        <v>0.63749999999999996</v>
      </c>
    </row>
    <row r="30" spans="1:49" ht="15.75" x14ac:dyDescent="0.25">
      <c r="V30" s="16" t="s">
        <v>2</v>
      </c>
      <c r="W30" s="30">
        <v>0</v>
      </c>
      <c r="X30" s="30">
        <v>2</v>
      </c>
      <c r="Y30" s="30">
        <v>0</v>
      </c>
      <c r="Z30" s="30">
        <v>1</v>
      </c>
      <c r="AA30" s="16">
        <f t="shared" si="6"/>
        <v>3</v>
      </c>
      <c r="AB30" s="71">
        <f t="shared" si="7"/>
        <v>7.4999999999999997E-2</v>
      </c>
      <c r="AJ30" s="67"/>
      <c r="AK30" s="30"/>
      <c r="AL30" s="30"/>
      <c r="AM30" s="30"/>
      <c r="AN30" s="30"/>
      <c r="AO30" s="16"/>
      <c r="AP30" s="71"/>
      <c r="AQ30" s="67" t="s">
        <v>2</v>
      </c>
      <c r="AR30" s="30">
        <v>9.5</v>
      </c>
      <c r="AS30" s="30">
        <v>7.5</v>
      </c>
      <c r="AT30" s="30">
        <v>3</v>
      </c>
      <c r="AU30" s="30">
        <v>5</v>
      </c>
      <c r="AV30" s="16">
        <f t="shared" si="10"/>
        <v>25</v>
      </c>
      <c r="AW30" s="71">
        <f t="shared" si="11"/>
        <v>0.625</v>
      </c>
    </row>
    <row r="31" spans="1:49" ht="15.75" x14ac:dyDescent="0.25">
      <c r="AJ31" s="16"/>
      <c r="AK31" s="30"/>
      <c r="AL31" s="30"/>
      <c r="AM31" s="30"/>
      <c r="AN31" s="30"/>
      <c r="AO31" s="16"/>
      <c r="AP31" s="71"/>
      <c r="AQ31" s="16" t="s">
        <v>1</v>
      </c>
      <c r="AR31" s="30">
        <v>10</v>
      </c>
      <c r="AS31" s="30">
        <v>2.5</v>
      </c>
      <c r="AT31" s="30">
        <v>1.5</v>
      </c>
      <c r="AU31" s="30">
        <v>9.5</v>
      </c>
      <c r="AV31" s="16">
        <f t="shared" si="10"/>
        <v>23.5</v>
      </c>
      <c r="AW31" s="71">
        <f t="shared" si="11"/>
        <v>0.58750000000000002</v>
      </c>
    </row>
    <row r="32" spans="1:49" ht="15.75" x14ac:dyDescent="0.25">
      <c r="A32" s="120" t="s">
        <v>128</v>
      </c>
      <c r="B32" s="120">
        <f>CORREL(B3:B28,$F$3:$F$28)</f>
        <v>0.63002306272784436</v>
      </c>
      <c r="C32" s="120">
        <f t="shared" ref="C32:E32" si="12">CORREL(C3:C28,$F$3:$F$28)</f>
        <v>0.55692669108925485</v>
      </c>
      <c r="D32" s="120">
        <f t="shared" si="12"/>
        <v>0.50059022604950854</v>
      </c>
      <c r="E32" s="120">
        <f t="shared" si="12"/>
        <v>0.66370698776430026</v>
      </c>
      <c r="H32" s="120" t="s">
        <v>128</v>
      </c>
      <c r="I32" s="120">
        <f>CORREL(I3:I28,$M$3:$M$28)</f>
        <v>0.31308089210908918</v>
      </c>
      <c r="J32" s="120">
        <f t="shared" ref="J32:L32" si="13">CORREL(J3:J28,$M$3:$M$28)</f>
        <v>0.5095064557796819</v>
      </c>
      <c r="K32" s="120">
        <f t="shared" si="13"/>
        <v>0.41891525160043719</v>
      </c>
      <c r="L32" s="120">
        <f t="shared" si="13"/>
        <v>0.65912478785899475</v>
      </c>
      <c r="O32" s="120" t="s">
        <v>128</v>
      </c>
      <c r="P32" s="120">
        <f>CORREL(P3:P28,$T$3:$T$28)</f>
        <v>0.32032991783354586</v>
      </c>
      <c r="Q32" s="120">
        <f t="shared" ref="Q32:S32" si="14">CORREL(Q3:Q28,$T$3:$T$28)</f>
        <v>0.47608690332176873</v>
      </c>
      <c r="R32" s="120">
        <f t="shared" si="14"/>
        <v>0.84858340561462464</v>
      </c>
      <c r="S32" s="120">
        <f t="shared" si="14"/>
        <v>0.7844828841454865</v>
      </c>
      <c r="V32" s="120" t="s">
        <v>128</v>
      </c>
      <c r="W32" s="120">
        <f>CORREL(W3:W30,$AA$3:$AA$30)</f>
        <v>0.66012179270060733</v>
      </c>
      <c r="X32" s="120">
        <f t="shared" ref="X32:Z32" si="15">CORREL(X3:X30,$AA$3:$AA$30)</f>
        <v>0.80396838213639588</v>
      </c>
      <c r="Y32" s="120">
        <f t="shared" si="15"/>
        <v>0.63479881007988892</v>
      </c>
      <c r="Z32" s="120">
        <f t="shared" si="15"/>
        <v>0.52964679114536584</v>
      </c>
      <c r="AC32" s="120" t="s">
        <v>128</v>
      </c>
      <c r="AD32" s="120">
        <f>CORREL(AD3:AD30,$AH$3:$AH$30)</f>
        <v>0.42870502511623321</v>
      </c>
      <c r="AE32" s="120">
        <f t="shared" ref="AE32:AG32" si="16">CORREL(AE3:AE30,$AH$3:$AH$30)</f>
        <v>0.57722201995926736</v>
      </c>
      <c r="AF32" s="120">
        <f t="shared" si="16"/>
        <v>0.61077651191211602</v>
      </c>
      <c r="AG32" s="120">
        <f t="shared" si="16"/>
        <v>0.65087749421454433</v>
      </c>
      <c r="AJ32" s="16"/>
      <c r="AK32" s="30"/>
      <c r="AL32" s="30"/>
      <c r="AM32" s="30"/>
      <c r="AN32" s="30"/>
      <c r="AO32" s="16"/>
      <c r="AP32" s="71"/>
      <c r="AQ32" s="16" t="s">
        <v>1</v>
      </c>
      <c r="AR32" s="30">
        <v>7</v>
      </c>
      <c r="AS32" s="30">
        <v>4</v>
      </c>
      <c r="AT32" s="30">
        <v>7</v>
      </c>
      <c r="AU32" s="30">
        <v>3.5</v>
      </c>
      <c r="AV32" s="16">
        <f t="shared" si="10"/>
        <v>21.5</v>
      </c>
      <c r="AW32" s="71">
        <f t="shared" si="11"/>
        <v>0.53749999999999998</v>
      </c>
    </row>
    <row r="33" spans="36:54" ht="15.75" x14ac:dyDescent="0.25">
      <c r="AJ33" s="16"/>
      <c r="AK33" s="30"/>
      <c r="AL33" s="30"/>
      <c r="AM33" s="30"/>
      <c r="AN33" s="30"/>
      <c r="AO33" s="16"/>
      <c r="AP33" s="71"/>
      <c r="AQ33" s="16" t="s">
        <v>2</v>
      </c>
      <c r="AR33" s="30">
        <v>8</v>
      </c>
      <c r="AS33" s="30">
        <v>7.5</v>
      </c>
      <c r="AT33" s="30">
        <v>3</v>
      </c>
      <c r="AU33" s="30">
        <v>2</v>
      </c>
      <c r="AV33" s="16">
        <f t="shared" si="10"/>
        <v>20.5</v>
      </c>
      <c r="AW33" s="71">
        <f t="shared" si="11"/>
        <v>0.51249999999999996</v>
      </c>
      <c r="AX33" s="126"/>
      <c r="AY33" s="126"/>
      <c r="AZ33" s="126"/>
      <c r="BA33" s="126"/>
      <c r="BB33" s="126"/>
    </row>
    <row r="35" spans="36:54" ht="15.75" x14ac:dyDescent="0.25">
      <c r="AQ35" s="127" t="s">
        <v>128</v>
      </c>
      <c r="AR35">
        <f>CORREL(AR3:AR33,$AV$3:$AV$33)</f>
        <v>0.38438881230940231</v>
      </c>
      <c r="AS35">
        <f t="shared" ref="AS35:AU35" si="17">CORREL(AS3:AS33,$AV$3:$AV$33)</f>
        <v>0.63440316123085416</v>
      </c>
      <c r="AT35">
        <f t="shared" si="17"/>
        <v>0.77778986659997562</v>
      </c>
      <c r="AU35">
        <f t="shared" si="17"/>
        <v>0.69419448289168151</v>
      </c>
    </row>
  </sheetData>
  <mergeCells count="7">
    <mergeCell ref="AJ1:AP1"/>
    <mergeCell ref="AQ1:AW1"/>
    <mergeCell ref="A1:G1"/>
    <mergeCell ref="H1:N1"/>
    <mergeCell ref="O1:U1"/>
    <mergeCell ref="V1:AB1"/>
    <mergeCell ref="AC1:AI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7"/>
  <sheetViews>
    <sheetView topLeftCell="A18" workbookViewId="0">
      <selection activeCell="I34" sqref="I34"/>
    </sheetView>
  </sheetViews>
  <sheetFormatPr defaultRowHeight="15" x14ac:dyDescent="0.25"/>
  <sheetData>
    <row r="1" spans="1:49" ht="18.75" x14ac:dyDescent="0.3">
      <c r="A1" s="181" t="s">
        <v>0</v>
      </c>
      <c r="B1" s="181"/>
      <c r="C1" s="181"/>
      <c r="D1" s="181"/>
      <c r="E1" s="181"/>
      <c r="F1" s="181"/>
      <c r="G1" s="181"/>
      <c r="H1" s="181" t="s">
        <v>10</v>
      </c>
      <c r="I1" s="181"/>
      <c r="J1" s="181"/>
      <c r="K1" s="181"/>
      <c r="L1" s="181"/>
      <c r="M1" s="181"/>
      <c r="N1" s="181"/>
      <c r="O1" s="181" t="s">
        <v>11</v>
      </c>
      <c r="P1" s="181"/>
      <c r="Q1" s="181"/>
      <c r="R1" s="181"/>
      <c r="S1" s="181"/>
      <c r="T1" s="181"/>
      <c r="U1" s="181"/>
      <c r="V1" s="189" t="s">
        <v>12</v>
      </c>
      <c r="W1" s="181"/>
      <c r="X1" s="181"/>
      <c r="Y1" s="181"/>
      <c r="Z1" s="181"/>
      <c r="AA1" s="181"/>
      <c r="AB1" s="181"/>
      <c r="AC1" s="181" t="s">
        <v>13</v>
      </c>
      <c r="AD1" s="181"/>
      <c r="AE1" s="181"/>
      <c r="AF1" s="181"/>
      <c r="AG1" s="181"/>
      <c r="AH1" s="181"/>
      <c r="AI1" s="181"/>
      <c r="AJ1" s="189" t="s">
        <v>129</v>
      </c>
      <c r="AK1" s="181"/>
      <c r="AL1" s="181"/>
      <c r="AM1" s="181"/>
      <c r="AN1" s="181"/>
      <c r="AO1" s="181"/>
      <c r="AP1" s="181"/>
      <c r="AQ1" s="189" t="s">
        <v>15</v>
      </c>
      <c r="AR1" s="181"/>
      <c r="AS1" s="181"/>
      <c r="AT1" s="181"/>
      <c r="AU1" s="181"/>
      <c r="AV1" s="181"/>
      <c r="AW1" s="181"/>
    </row>
    <row r="2" spans="1:49" ht="15.75" x14ac:dyDescent="0.25">
      <c r="A2" s="27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4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27" t="s">
        <v>3</v>
      </c>
      <c r="P2" s="6" t="s">
        <v>4</v>
      </c>
      <c r="Q2" s="6" t="s">
        <v>5</v>
      </c>
      <c r="R2" s="6" t="s">
        <v>6</v>
      </c>
      <c r="S2" s="6" t="s">
        <v>7</v>
      </c>
      <c r="T2" s="6" t="s">
        <v>8</v>
      </c>
      <c r="U2" s="6" t="s">
        <v>9</v>
      </c>
      <c r="V2" s="72" t="s">
        <v>3</v>
      </c>
      <c r="W2" s="6" t="s">
        <v>4</v>
      </c>
      <c r="X2" s="6" t="s">
        <v>5</v>
      </c>
      <c r="Y2" s="6" t="s">
        <v>6</v>
      </c>
      <c r="Z2" s="6" t="s">
        <v>7</v>
      </c>
      <c r="AA2" s="6" t="s">
        <v>8</v>
      </c>
      <c r="AB2" s="6" t="s">
        <v>9</v>
      </c>
      <c r="AC2" s="27" t="s">
        <v>3</v>
      </c>
      <c r="AD2" s="6" t="s">
        <v>4</v>
      </c>
      <c r="AE2" s="6" t="s">
        <v>5</v>
      </c>
      <c r="AF2" s="6" t="s">
        <v>6</v>
      </c>
      <c r="AG2" s="6" t="s">
        <v>7</v>
      </c>
      <c r="AH2" s="6" t="s">
        <v>8</v>
      </c>
      <c r="AI2" s="6" t="s">
        <v>9</v>
      </c>
      <c r="AJ2" s="72"/>
      <c r="AK2" s="6"/>
      <c r="AL2" s="6"/>
      <c r="AM2" s="6"/>
      <c r="AN2" s="6"/>
      <c r="AO2" s="6"/>
      <c r="AP2" s="6"/>
      <c r="AQ2" s="72" t="s">
        <v>3</v>
      </c>
      <c r="AR2" s="6" t="s">
        <v>4</v>
      </c>
      <c r="AS2" s="6" t="s">
        <v>5</v>
      </c>
      <c r="AT2" s="6" t="s">
        <v>6</v>
      </c>
      <c r="AU2" s="6" t="s">
        <v>7</v>
      </c>
      <c r="AV2" s="6" t="s">
        <v>8</v>
      </c>
      <c r="AW2" s="6" t="s">
        <v>9</v>
      </c>
    </row>
    <row r="3" spans="1:49" ht="15.75" x14ac:dyDescent="0.25">
      <c r="A3" s="26" t="s">
        <v>1</v>
      </c>
      <c r="B3" s="29">
        <v>10</v>
      </c>
      <c r="C3" s="29">
        <v>10</v>
      </c>
      <c r="D3" s="29">
        <v>10</v>
      </c>
      <c r="E3" s="29">
        <v>10</v>
      </c>
      <c r="F3" s="26">
        <f>SUM(B3:E3)</f>
        <v>40</v>
      </c>
      <c r="G3" s="83">
        <f>F3/40</f>
        <v>1</v>
      </c>
      <c r="H3" s="54" t="s">
        <v>2</v>
      </c>
      <c r="I3" s="52">
        <v>10</v>
      </c>
      <c r="J3" s="52">
        <v>10</v>
      </c>
      <c r="K3" s="52">
        <v>10</v>
      </c>
      <c r="L3" s="52">
        <v>10</v>
      </c>
      <c r="M3" s="52">
        <f>SUM(I3:L3)</f>
        <v>40</v>
      </c>
      <c r="N3" s="53">
        <f>M3/40</f>
        <v>1</v>
      </c>
      <c r="O3" s="82" t="s">
        <v>1</v>
      </c>
      <c r="P3" s="29">
        <v>9.5</v>
      </c>
      <c r="Q3" s="29">
        <v>10</v>
      </c>
      <c r="R3" s="29">
        <v>9.5</v>
      </c>
      <c r="S3" s="29">
        <v>8</v>
      </c>
      <c r="T3" s="26">
        <f>SUM(P3:S3)</f>
        <v>37</v>
      </c>
      <c r="U3" s="83">
        <f>T3/40</f>
        <v>0.92500000000000004</v>
      </c>
      <c r="V3" s="77" t="s">
        <v>1</v>
      </c>
      <c r="W3" s="29">
        <v>10</v>
      </c>
      <c r="X3" s="29">
        <v>10</v>
      </c>
      <c r="Y3" s="29">
        <v>10</v>
      </c>
      <c r="Z3" s="29">
        <v>8</v>
      </c>
      <c r="AA3" s="26">
        <f>SUM(W3:Z3)</f>
        <v>38</v>
      </c>
      <c r="AB3" s="83">
        <f>AA3/40</f>
        <v>0.95</v>
      </c>
      <c r="AC3" s="84" t="s">
        <v>1</v>
      </c>
      <c r="AD3" s="33">
        <v>10</v>
      </c>
      <c r="AE3" s="33">
        <v>9</v>
      </c>
      <c r="AF3" s="33">
        <v>10</v>
      </c>
      <c r="AG3" s="33">
        <v>10</v>
      </c>
      <c r="AH3" s="32">
        <f>SUM(AD3:AG3)</f>
        <v>39</v>
      </c>
      <c r="AI3" s="85">
        <f>AH3/40</f>
        <v>0.97499999999999998</v>
      </c>
      <c r="AJ3" s="77"/>
      <c r="AK3" s="29"/>
      <c r="AL3" s="29"/>
      <c r="AM3" s="29"/>
      <c r="AN3" s="29"/>
      <c r="AO3" s="26"/>
      <c r="AP3" s="83"/>
      <c r="AQ3" s="77" t="s">
        <v>1</v>
      </c>
      <c r="AR3" s="29">
        <v>10</v>
      </c>
      <c r="AS3" s="29">
        <v>9.5</v>
      </c>
      <c r="AT3" s="29">
        <v>10</v>
      </c>
      <c r="AU3" s="29">
        <v>10</v>
      </c>
      <c r="AV3" s="26">
        <f>SUM(AR3:AU3)</f>
        <v>39.5</v>
      </c>
      <c r="AW3" s="83">
        <f>AV3/40</f>
        <v>0.98750000000000004</v>
      </c>
    </row>
    <row r="4" spans="1:49" ht="15.75" x14ac:dyDescent="0.25">
      <c r="A4" s="16" t="s">
        <v>1</v>
      </c>
      <c r="B4" s="30">
        <v>10</v>
      </c>
      <c r="C4" s="30">
        <v>10</v>
      </c>
      <c r="D4" s="30">
        <v>9.5</v>
      </c>
      <c r="E4" s="30">
        <v>10</v>
      </c>
      <c r="F4" s="16">
        <f t="shared" ref="F4:F28" si="0">SUM(B4:E4)</f>
        <v>39.5</v>
      </c>
      <c r="G4" s="71">
        <f t="shared" ref="G4:G28" si="1">F4/40</f>
        <v>0.98750000000000004</v>
      </c>
      <c r="H4" s="54" t="s">
        <v>1</v>
      </c>
      <c r="I4" s="52">
        <v>10</v>
      </c>
      <c r="J4" s="52">
        <v>9.5</v>
      </c>
      <c r="K4" s="52">
        <v>10</v>
      </c>
      <c r="L4" s="52">
        <v>10</v>
      </c>
      <c r="M4" s="52">
        <f t="shared" ref="M4:M22" si="2">SUM(I4:L4)</f>
        <v>39.5</v>
      </c>
      <c r="N4" s="53">
        <f t="shared" ref="N4:N22" si="3">M4/40</f>
        <v>0.98750000000000004</v>
      </c>
      <c r="O4" s="70" t="s">
        <v>1</v>
      </c>
      <c r="P4" s="30">
        <v>9.5</v>
      </c>
      <c r="Q4" s="30">
        <v>10</v>
      </c>
      <c r="R4" s="30">
        <v>9</v>
      </c>
      <c r="S4" s="30">
        <v>8</v>
      </c>
      <c r="T4" s="16">
        <f t="shared" ref="T4:T28" si="4">SUM(P4:S4)</f>
        <v>36.5</v>
      </c>
      <c r="U4" s="71">
        <f t="shared" ref="U4:U28" si="5">T4/40</f>
        <v>0.91249999999999998</v>
      </c>
      <c r="V4" s="67" t="s">
        <v>1</v>
      </c>
      <c r="W4" s="30">
        <v>9</v>
      </c>
      <c r="X4" s="30">
        <v>8</v>
      </c>
      <c r="Y4" s="30">
        <v>10</v>
      </c>
      <c r="Z4" s="30">
        <v>4</v>
      </c>
      <c r="AA4" s="16">
        <f t="shared" ref="AA4:AA30" si="6">SUM(W4:Z4)</f>
        <v>31</v>
      </c>
      <c r="AB4" s="71">
        <f t="shared" ref="AB4:AB30" si="7">AA4/40</f>
        <v>0.77500000000000002</v>
      </c>
      <c r="AC4" s="86" t="s">
        <v>1</v>
      </c>
      <c r="AD4" s="35">
        <v>10</v>
      </c>
      <c r="AE4" s="35">
        <v>8</v>
      </c>
      <c r="AF4" s="35">
        <v>7</v>
      </c>
      <c r="AG4" s="35">
        <v>10</v>
      </c>
      <c r="AH4" s="34">
        <f t="shared" ref="AH4:AH20" si="8">SUM(AD4:AG4)</f>
        <v>35</v>
      </c>
      <c r="AI4" s="87">
        <f t="shared" ref="AI4:AI20" si="9">AH4/40</f>
        <v>0.875</v>
      </c>
      <c r="AJ4" s="67"/>
      <c r="AK4" s="30"/>
      <c r="AL4" s="30"/>
      <c r="AM4" s="30"/>
      <c r="AN4" s="30"/>
      <c r="AO4" s="16"/>
      <c r="AP4" s="71"/>
      <c r="AQ4" s="67" t="s">
        <v>1</v>
      </c>
      <c r="AR4" s="30">
        <v>10</v>
      </c>
      <c r="AS4" s="30">
        <v>10</v>
      </c>
      <c r="AT4" s="30">
        <v>10</v>
      </c>
      <c r="AU4" s="30">
        <v>9.5</v>
      </c>
      <c r="AV4" s="16">
        <f t="shared" ref="AV4:AV33" si="10">SUM(AR4:AU4)</f>
        <v>39.5</v>
      </c>
      <c r="AW4" s="71">
        <f t="shared" ref="AW4:AW33" si="11">AV4/40</f>
        <v>0.98750000000000004</v>
      </c>
    </row>
    <row r="5" spans="1:49" ht="15.75" x14ac:dyDescent="0.25">
      <c r="A5" s="16" t="s">
        <v>1</v>
      </c>
      <c r="B5" s="30">
        <v>10</v>
      </c>
      <c r="C5" s="30">
        <v>10</v>
      </c>
      <c r="D5" s="30">
        <v>9.5</v>
      </c>
      <c r="E5" s="30">
        <v>10</v>
      </c>
      <c r="F5" s="16">
        <f t="shared" si="0"/>
        <v>39.5</v>
      </c>
      <c r="G5" s="71">
        <f t="shared" si="1"/>
        <v>0.98750000000000004</v>
      </c>
      <c r="H5" s="54" t="s">
        <v>1</v>
      </c>
      <c r="I5" s="52">
        <v>10</v>
      </c>
      <c r="J5" s="52">
        <v>10</v>
      </c>
      <c r="K5" s="52">
        <v>9</v>
      </c>
      <c r="L5" s="52">
        <v>10</v>
      </c>
      <c r="M5" s="52">
        <f t="shared" si="2"/>
        <v>39</v>
      </c>
      <c r="N5" s="53">
        <f t="shared" si="3"/>
        <v>0.97499999999999998</v>
      </c>
      <c r="O5" s="70" t="s">
        <v>1</v>
      </c>
      <c r="P5" s="30">
        <v>8.5</v>
      </c>
      <c r="Q5" s="30">
        <v>9.5</v>
      </c>
      <c r="R5" s="30">
        <v>10</v>
      </c>
      <c r="S5" s="30">
        <v>8</v>
      </c>
      <c r="T5" s="16">
        <f t="shared" si="4"/>
        <v>36</v>
      </c>
      <c r="U5" s="71">
        <f t="shared" si="5"/>
        <v>0.9</v>
      </c>
      <c r="V5" s="67" t="s">
        <v>1</v>
      </c>
      <c r="W5" s="30">
        <v>9.5</v>
      </c>
      <c r="X5" s="30">
        <v>8</v>
      </c>
      <c r="Y5" s="30">
        <v>10</v>
      </c>
      <c r="Z5" s="30">
        <v>3</v>
      </c>
      <c r="AA5" s="16">
        <f t="shared" si="6"/>
        <v>30.5</v>
      </c>
      <c r="AB5" s="71">
        <f t="shared" si="7"/>
        <v>0.76249999999999996</v>
      </c>
      <c r="AC5" s="86" t="s">
        <v>2</v>
      </c>
      <c r="AD5" s="35">
        <v>10</v>
      </c>
      <c r="AE5" s="35">
        <v>9</v>
      </c>
      <c r="AF5" s="35">
        <v>0</v>
      </c>
      <c r="AG5" s="35">
        <v>10</v>
      </c>
      <c r="AH5" s="34">
        <f t="shared" si="8"/>
        <v>29</v>
      </c>
      <c r="AI5" s="87">
        <f t="shared" si="9"/>
        <v>0.72499999999999998</v>
      </c>
      <c r="AJ5" s="67"/>
      <c r="AK5" s="30"/>
      <c r="AL5" s="30"/>
      <c r="AM5" s="30"/>
      <c r="AN5" s="30"/>
      <c r="AO5" s="16"/>
      <c r="AP5" s="71"/>
      <c r="AQ5" s="67" t="s">
        <v>1</v>
      </c>
      <c r="AR5" s="30">
        <v>10</v>
      </c>
      <c r="AS5" s="30">
        <v>9.5</v>
      </c>
      <c r="AT5" s="30">
        <v>10</v>
      </c>
      <c r="AU5" s="30">
        <v>10</v>
      </c>
      <c r="AV5" s="16">
        <f t="shared" si="10"/>
        <v>39.5</v>
      </c>
      <c r="AW5" s="71">
        <f t="shared" si="11"/>
        <v>0.98750000000000004</v>
      </c>
    </row>
    <row r="6" spans="1:49" ht="15.75" x14ac:dyDescent="0.25">
      <c r="A6" s="16" t="s">
        <v>1</v>
      </c>
      <c r="B6" s="30">
        <v>10</v>
      </c>
      <c r="C6" s="30">
        <v>10</v>
      </c>
      <c r="D6" s="30">
        <v>9.5</v>
      </c>
      <c r="E6" s="30">
        <v>10</v>
      </c>
      <c r="F6" s="16">
        <f t="shared" si="0"/>
        <v>39.5</v>
      </c>
      <c r="G6" s="71">
        <f t="shared" si="1"/>
        <v>0.98750000000000004</v>
      </c>
      <c r="H6" s="54" t="s">
        <v>1</v>
      </c>
      <c r="I6" s="52">
        <v>10</v>
      </c>
      <c r="J6" s="52">
        <v>9</v>
      </c>
      <c r="K6" s="52">
        <v>10</v>
      </c>
      <c r="L6" s="52">
        <v>10</v>
      </c>
      <c r="M6" s="52">
        <f t="shared" si="2"/>
        <v>39</v>
      </c>
      <c r="N6" s="53">
        <f t="shared" si="3"/>
        <v>0.97499999999999998</v>
      </c>
      <c r="O6" s="70" t="s">
        <v>1</v>
      </c>
      <c r="P6" s="30">
        <v>8.5</v>
      </c>
      <c r="Q6" s="30">
        <v>9.5</v>
      </c>
      <c r="R6" s="30">
        <v>10</v>
      </c>
      <c r="S6" s="30">
        <v>8</v>
      </c>
      <c r="T6" s="16">
        <f t="shared" si="4"/>
        <v>36</v>
      </c>
      <c r="U6" s="71">
        <f t="shared" si="5"/>
        <v>0.9</v>
      </c>
      <c r="V6" s="67" t="s">
        <v>1</v>
      </c>
      <c r="W6" s="30">
        <v>9</v>
      </c>
      <c r="X6" s="30">
        <v>9</v>
      </c>
      <c r="Y6" s="30">
        <v>2</v>
      </c>
      <c r="Z6" s="30">
        <v>10</v>
      </c>
      <c r="AA6" s="16">
        <f t="shared" si="6"/>
        <v>30</v>
      </c>
      <c r="AB6" s="71">
        <f t="shared" si="7"/>
        <v>0.75</v>
      </c>
      <c r="AC6" s="86" t="s">
        <v>1</v>
      </c>
      <c r="AD6" s="35">
        <v>10</v>
      </c>
      <c r="AE6" s="35">
        <v>8.5</v>
      </c>
      <c r="AF6" s="35">
        <v>10</v>
      </c>
      <c r="AG6" s="35">
        <v>0</v>
      </c>
      <c r="AH6" s="34">
        <f t="shared" si="8"/>
        <v>28.5</v>
      </c>
      <c r="AI6" s="87">
        <f t="shared" si="9"/>
        <v>0.71250000000000002</v>
      </c>
      <c r="AJ6" s="67"/>
      <c r="AK6" s="30"/>
      <c r="AL6" s="30"/>
      <c r="AM6" s="30"/>
      <c r="AN6" s="30"/>
      <c r="AO6" s="16"/>
      <c r="AP6" s="71"/>
      <c r="AQ6" s="67" t="s">
        <v>1</v>
      </c>
      <c r="AR6" s="30">
        <v>9.5</v>
      </c>
      <c r="AS6" s="30">
        <v>9.5</v>
      </c>
      <c r="AT6" s="30">
        <v>10</v>
      </c>
      <c r="AU6" s="30">
        <v>10</v>
      </c>
      <c r="AV6" s="16">
        <f t="shared" si="10"/>
        <v>39</v>
      </c>
      <c r="AW6" s="71">
        <f t="shared" si="11"/>
        <v>0.97499999999999998</v>
      </c>
    </row>
    <row r="7" spans="1:49" ht="15.75" x14ac:dyDescent="0.25">
      <c r="A7" s="16" t="s">
        <v>1</v>
      </c>
      <c r="B7" s="30">
        <v>9.5</v>
      </c>
      <c r="C7" s="30">
        <v>10</v>
      </c>
      <c r="D7" s="30">
        <v>10</v>
      </c>
      <c r="E7" s="30">
        <v>10</v>
      </c>
      <c r="F7" s="16">
        <f t="shared" si="0"/>
        <v>39.5</v>
      </c>
      <c r="G7" s="71">
        <f t="shared" si="1"/>
        <v>0.98750000000000004</v>
      </c>
      <c r="H7" s="54" t="s">
        <v>2</v>
      </c>
      <c r="I7" s="52">
        <v>10</v>
      </c>
      <c r="J7" s="52">
        <v>9</v>
      </c>
      <c r="K7" s="52">
        <v>10</v>
      </c>
      <c r="L7" s="52">
        <v>10</v>
      </c>
      <c r="M7" s="52">
        <f t="shared" si="2"/>
        <v>39</v>
      </c>
      <c r="N7" s="53">
        <f t="shared" si="3"/>
        <v>0.97499999999999998</v>
      </c>
      <c r="O7" s="70" t="s">
        <v>1</v>
      </c>
      <c r="P7" s="30">
        <v>8.5</v>
      </c>
      <c r="Q7" s="30">
        <v>9.5</v>
      </c>
      <c r="R7" s="30">
        <v>10</v>
      </c>
      <c r="S7" s="30">
        <v>8</v>
      </c>
      <c r="T7" s="16">
        <f t="shared" si="4"/>
        <v>36</v>
      </c>
      <c r="U7" s="71">
        <f t="shared" si="5"/>
        <v>0.9</v>
      </c>
      <c r="V7" s="67" t="s">
        <v>1</v>
      </c>
      <c r="W7" s="30">
        <v>9</v>
      </c>
      <c r="X7" s="30">
        <v>9</v>
      </c>
      <c r="Y7" s="30">
        <v>10</v>
      </c>
      <c r="Z7" s="30">
        <v>2</v>
      </c>
      <c r="AA7" s="16">
        <f t="shared" si="6"/>
        <v>30</v>
      </c>
      <c r="AB7" s="71">
        <f t="shared" si="7"/>
        <v>0.75</v>
      </c>
      <c r="AC7" s="86" t="s">
        <v>1</v>
      </c>
      <c r="AD7" s="35">
        <v>10</v>
      </c>
      <c r="AE7" s="35">
        <v>9.5</v>
      </c>
      <c r="AF7" s="35">
        <v>3</v>
      </c>
      <c r="AG7" s="35">
        <v>2</v>
      </c>
      <c r="AH7" s="34">
        <f t="shared" si="8"/>
        <v>24.5</v>
      </c>
      <c r="AI7" s="87">
        <f t="shared" si="9"/>
        <v>0.61250000000000004</v>
      </c>
      <c r="AJ7" s="67"/>
      <c r="AK7" s="30"/>
      <c r="AL7" s="30"/>
      <c r="AM7" s="30" t="s">
        <v>28</v>
      </c>
      <c r="AN7" s="30"/>
      <c r="AO7" s="16"/>
      <c r="AP7" s="71"/>
      <c r="AQ7" s="67" t="s">
        <v>1</v>
      </c>
      <c r="AR7" s="30">
        <v>10</v>
      </c>
      <c r="AS7" s="30">
        <v>8</v>
      </c>
      <c r="AT7" s="30">
        <v>10</v>
      </c>
      <c r="AU7" s="30">
        <v>10</v>
      </c>
      <c r="AV7" s="16">
        <f t="shared" si="10"/>
        <v>38</v>
      </c>
      <c r="AW7" s="71">
        <f t="shared" si="11"/>
        <v>0.95</v>
      </c>
    </row>
    <row r="8" spans="1:49" ht="15.75" x14ac:dyDescent="0.25">
      <c r="A8" s="16" t="s">
        <v>1</v>
      </c>
      <c r="B8" s="30">
        <v>9.5</v>
      </c>
      <c r="C8" s="30">
        <v>10</v>
      </c>
      <c r="D8" s="30">
        <v>9.5</v>
      </c>
      <c r="E8" s="30">
        <v>10</v>
      </c>
      <c r="F8" s="16">
        <f t="shared" si="0"/>
        <v>39</v>
      </c>
      <c r="G8" s="71">
        <f t="shared" si="1"/>
        <v>0.97499999999999998</v>
      </c>
      <c r="H8" s="54" t="s">
        <v>1</v>
      </c>
      <c r="I8" s="52">
        <v>8</v>
      </c>
      <c r="J8" s="52">
        <v>10</v>
      </c>
      <c r="K8" s="52">
        <v>10</v>
      </c>
      <c r="L8" s="52">
        <v>10</v>
      </c>
      <c r="M8" s="52">
        <f t="shared" si="2"/>
        <v>38</v>
      </c>
      <c r="N8" s="53">
        <f t="shared" si="3"/>
        <v>0.95</v>
      </c>
      <c r="O8" s="70" t="s">
        <v>1</v>
      </c>
      <c r="P8" s="30">
        <v>9</v>
      </c>
      <c r="Q8" s="30">
        <v>9</v>
      </c>
      <c r="R8" s="30">
        <v>9.5</v>
      </c>
      <c r="S8" s="30">
        <v>8</v>
      </c>
      <c r="T8" s="16">
        <f t="shared" si="4"/>
        <v>35.5</v>
      </c>
      <c r="U8" s="71">
        <f t="shared" si="5"/>
        <v>0.88749999999999996</v>
      </c>
      <c r="V8" s="67" t="s">
        <v>2</v>
      </c>
      <c r="W8" s="30">
        <v>10</v>
      </c>
      <c r="X8" s="30">
        <v>9</v>
      </c>
      <c r="Y8" s="30">
        <v>2</v>
      </c>
      <c r="Z8" s="30">
        <v>8</v>
      </c>
      <c r="AA8" s="16">
        <f t="shared" si="6"/>
        <v>29</v>
      </c>
      <c r="AB8" s="71">
        <f t="shared" si="7"/>
        <v>0.72499999999999998</v>
      </c>
      <c r="AC8" s="86" t="s">
        <v>1</v>
      </c>
      <c r="AD8" s="35">
        <v>8</v>
      </c>
      <c r="AE8" s="35">
        <v>6</v>
      </c>
      <c r="AF8" s="35">
        <v>0</v>
      </c>
      <c r="AG8" s="35">
        <v>10</v>
      </c>
      <c r="AH8" s="34">
        <f t="shared" si="8"/>
        <v>24</v>
      </c>
      <c r="AI8" s="87">
        <f t="shared" si="9"/>
        <v>0.6</v>
      </c>
      <c r="AJ8" s="67"/>
      <c r="AK8" s="30"/>
      <c r="AL8" s="30"/>
      <c r="AM8" s="30"/>
      <c r="AN8" s="30"/>
      <c r="AO8" s="16"/>
      <c r="AP8" s="71"/>
      <c r="AQ8" s="67" t="s">
        <v>1</v>
      </c>
      <c r="AR8" s="30">
        <v>10</v>
      </c>
      <c r="AS8" s="30">
        <v>9</v>
      </c>
      <c r="AT8" s="30">
        <v>9</v>
      </c>
      <c r="AU8" s="30">
        <v>9.5</v>
      </c>
      <c r="AV8" s="16">
        <f t="shared" si="10"/>
        <v>37.5</v>
      </c>
      <c r="AW8" s="71">
        <f t="shared" si="11"/>
        <v>0.9375</v>
      </c>
    </row>
    <row r="9" spans="1:49" ht="15.75" x14ac:dyDescent="0.25">
      <c r="A9" s="16" t="s">
        <v>1</v>
      </c>
      <c r="B9" s="30">
        <v>9.5</v>
      </c>
      <c r="C9" s="30">
        <v>9</v>
      </c>
      <c r="D9" s="30">
        <v>9.5</v>
      </c>
      <c r="E9" s="30">
        <v>10</v>
      </c>
      <c r="F9" s="16">
        <f t="shared" si="0"/>
        <v>38</v>
      </c>
      <c r="G9" s="71">
        <f t="shared" si="1"/>
        <v>0.95</v>
      </c>
      <c r="H9" s="54" t="s">
        <v>1</v>
      </c>
      <c r="I9" s="52">
        <v>10</v>
      </c>
      <c r="J9" s="52">
        <v>8</v>
      </c>
      <c r="K9" s="52">
        <v>10</v>
      </c>
      <c r="L9" s="52">
        <v>10</v>
      </c>
      <c r="M9" s="52">
        <f t="shared" si="2"/>
        <v>38</v>
      </c>
      <c r="N9" s="53">
        <f t="shared" si="3"/>
        <v>0.95</v>
      </c>
      <c r="O9" s="70" t="s">
        <v>2</v>
      </c>
      <c r="P9" s="30">
        <v>8.5</v>
      </c>
      <c r="Q9" s="30">
        <v>10</v>
      </c>
      <c r="R9" s="30">
        <v>9.5</v>
      </c>
      <c r="S9" s="30">
        <v>7</v>
      </c>
      <c r="T9" s="16">
        <f t="shared" si="4"/>
        <v>35</v>
      </c>
      <c r="U9" s="71">
        <f t="shared" si="5"/>
        <v>0.875</v>
      </c>
      <c r="V9" s="67" t="s">
        <v>1</v>
      </c>
      <c r="W9" s="30">
        <v>2</v>
      </c>
      <c r="X9" s="30">
        <v>9</v>
      </c>
      <c r="Y9" s="30">
        <v>10</v>
      </c>
      <c r="Z9" s="30">
        <v>5</v>
      </c>
      <c r="AA9" s="16">
        <f t="shared" si="6"/>
        <v>26</v>
      </c>
      <c r="AB9" s="71">
        <f t="shared" si="7"/>
        <v>0.65</v>
      </c>
      <c r="AC9" s="86" t="s">
        <v>1</v>
      </c>
      <c r="AD9" s="35">
        <v>10</v>
      </c>
      <c r="AE9" s="35">
        <v>8.5</v>
      </c>
      <c r="AF9" s="35">
        <v>5</v>
      </c>
      <c r="AG9" s="35">
        <v>0</v>
      </c>
      <c r="AH9" s="34">
        <f t="shared" si="8"/>
        <v>23.5</v>
      </c>
      <c r="AI9" s="87">
        <f t="shared" si="9"/>
        <v>0.58750000000000002</v>
      </c>
      <c r="AJ9" s="67"/>
      <c r="AK9" s="30"/>
      <c r="AL9" s="30"/>
      <c r="AM9" s="30"/>
      <c r="AN9" s="30"/>
      <c r="AO9" s="16"/>
      <c r="AP9" s="71"/>
      <c r="AQ9" s="67" t="s">
        <v>1</v>
      </c>
      <c r="AR9" s="30">
        <v>10</v>
      </c>
      <c r="AS9" s="30">
        <v>6.5</v>
      </c>
      <c r="AT9" s="30">
        <v>10</v>
      </c>
      <c r="AU9" s="30">
        <v>9</v>
      </c>
      <c r="AV9" s="16">
        <f t="shared" si="10"/>
        <v>35.5</v>
      </c>
      <c r="AW9" s="71">
        <f t="shared" si="11"/>
        <v>0.88749999999999996</v>
      </c>
    </row>
    <row r="10" spans="1:49" ht="15.75" x14ac:dyDescent="0.25">
      <c r="A10" s="16" t="s">
        <v>1</v>
      </c>
      <c r="B10" s="30">
        <v>9.5</v>
      </c>
      <c r="C10" s="30">
        <v>10</v>
      </c>
      <c r="D10" s="30">
        <v>10</v>
      </c>
      <c r="E10" s="30">
        <v>8</v>
      </c>
      <c r="F10" s="16">
        <f t="shared" si="0"/>
        <v>37.5</v>
      </c>
      <c r="G10" s="71">
        <f t="shared" si="1"/>
        <v>0.9375</v>
      </c>
      <c r="H10" s="54" t="s">
        <v>1</v>
      </c>
      <c r="I10" s="52">
        <v>10</v>
      </c>
      <c r="J10" s="52">
        <v>2</v>
      </c>
      <c r="K10" s="52">
        <v>10</v>
      </c>
      <c r="L10" s="52">
        <v>9.5</v>
      </c>
      <c r="M10" s="52">
        <f t="shared" si="2"/>
        <v>31.5</v>
      </c>
      <c r="N10" s="53">
        <f t="shared" si="3"/>
        <v>0.78749999999999998</v>
      </c>
      <c r="O10" s="70" t="s">
        <v>1</v>
      </c>
      <c r="P10" s="30">
        <v>8.5</v>
      </c>
      <c r="Q10" s="30">
        <v>9</v>
      </c>
      <c r="R10" s="30">
        <v>8</v>
      </c>
      <c r="S10" s="30">
        <v>9.5</v>
      </c>
      <c r="T10" s="16">
        <f t="shared" si="4"/>
        <v>35</v>
      </c>
      <c r="U10" s="71">
        <f t="shared" si="5"/>
        <v>0.875</v>
      </c>
      <c r="V10" s="67" t="s">
        <v>2</v>
      </c>
      <c r="W10" s="30">
        <v>2</v>
      </c>
      <c r="X10" s="30">
        <v>4</v>
      </c>
      <c r="Y10" s="30">
        <v>8</v>
      </c>
      <c r="Z10" s="30">
        <v>10</v>
      </c>
      <c r="AA10" s="16">
        <f t="shared" si="6"/>
        <v>24</v>
      </c>
      <c r="AB10" s="71">
        <f t="shared" si="7"/>
        <v>0.6</v>
      </c>
      <c r="AC10" s="86" t="s">
        <v>1</v>
      </c>
      <c r="AD10" s="35">
        <v>10</v>
      </c>
      <c r="AE10" s="35">
        <v>5.5</v>
      </c>
      <c r="AF10" s="35">
        <v>7</v>
      </c>
      <c r="AG10" s="35">
        <v>0</v>
      </c>
      <c r="AH10" s="34">
        <f t="shared" si="8"/>
        <v>22.5</v>
      </c>
      <c r="AI10" s="87">
        <f t="shared" si="9"/>
        <v>0.5625</v>
      </c>
      <c r="AJ10" s="67"/>
      <c r="AK10" s="30"/>
      <c r="AL10" s="30"/>
      <c r="AM10" s="30"/>
      <c r="AN10" s="30"/>
      <c r="AO10" s="16"/>
      <c r="AP10" s="71"/>
      <c r="AQ10" s="67" t="s">
        <v>1</v>
      </c>
      <c r="AR10" s="30">
        <v>10</v>
      </c>
      <c r="AS10" s="30">
        <v>8</v>
      </c>
      <c r="AT10" s="30">
        <v>7</v>
      </c>
      <c r="AU10" s="30">
        <v>10</v>
      </c>
      <c r="AV10" s="16">
        <f t="shared" si="10"/>
        <v>35</v>
      </c>
      <c r="AW10" s="71">
        <f t="shared" si="11"/>
        <v>0.875</v>
      </c>
    </row>
    <row r="11" spans="1:49" ht="15.75" x14ac:dyDescent="0.25">
      <c r="A11" s="16" t="s">
        <v>1</v>
      </c>
      <c r="B11" s="30">
        <v>10</v>
      </c>
      <c r="C11" s="30">
        <v>10</v>
      </c>
      <c r="D11" s="30">
        <v>7.5</v>
      </c>
      <c r="E11" s="30">
        <v>10</v>
      </c>
      <c r="F11" s="16">
        <f t="shared" si="0"/>
        <v>37.5</v>
      </c>
      <c r="G11" s="71">
        <f t="shared" si="1"/>
        <v>0.9375</v>
      </c>
      <c r="H11" s="54" t="s">
        <v>1</v>
      </c>
      <c r="I11" s="52">
        <v>10</v>
      </c>
      <c r="J11" s="52">
        <v>10</v>
      </c>
      <c r="K11" s="52">
        <v>1</v>
      </c>
      <c r="L11" s="52">
        <v>9</v>
      </c>
      <c r="M11" s="52">
        <f t="shared" si="2"/>
        <v>30</v>
      </c>
      <c r="N11" s="53">
        <f t="shared" si="3"/>
        <v>0.75</v>
      </c>
      <c r="O11" s="70" t="s">
        <v>1</v>
      </c>
      <c r="P11" s="30">
        <v>8.5</v>
      </c>
      <c r="Q11" s="30">
        <v>9.5</v>
      </c>
      <c r="R11" s="30">
        <v>8</v>
      </c>
      <c r="S11" s="30">
        <v>8</v>
      </c>
      <c r="T11" s="16">
        <f t="shared" si="4"/>
        <v>34</v>
      </c>
      <c r="U11" s="71">
        <f t="shared" si="5"/>
        <v>0.85</v>
      </c>
      <c r="V11" s="67" t="s">
        <v>1</v>
      </c>
      <c r="W11" s="30">
        <v>3</v>
      </c>
      <c r="X11" s="30">
        <v>9</v>
      </c>
      <c r="Y11" s="30">
        <v>2</v>
      </c>
      <c r="Z11" s="30">
        <v>10</v>
      </c>
      <c r="AA11" s="16">
        <f t="shared" si="6"/>
        <v>24</v>
      </c>
      <c r="AB11" s="71">
        <f t="shared" si="7"/>
        <v>0.6</v>
      </c>
      <c r="AC11" s="86" t="s">
        <v>1</v>
      </c>
      <c r="AD11" s="35">
        <v>8</v>
      </c>
      <c r="AE11" s="35">
        <v>7.5</v>
      </c>
      <c r="AF11" s="35">
        <v>2</v>
      </c>
      <c r="AG11" s="35">
        <v>5</v>
      </c>
      <c r="AH11" s="34">
        <f t="shared" si="8"/>
        <v>22.5</v>
      </c>
      <c r="AI11" s="87">
        <f t="shared" si="9"/>
        <v>0.5625</v>
      </c>
      <c r="AJ11" s="67"/>
      <c r="AK11" s="30"/>
      <c r="AL11" s="30"/>
      <c r="AM11" s="30"/>
      <c r="AN11" s="30"/>
      <c r="AO11" s="16"/>
      <c r="AP11" s="71"/>
      <c r="AQ11" s="67" t="s">
        <v>1</v>
      </c>
      <c r="AR11" s="30">
        <v>7</v>
      </c>
      <c r="AS11" s="30">
        <v>9.5</v>
      </c>
      <c r="AT11" s="30">
        <v>9</v>
      </c>
      <c r="AU11" s="30">
        <v>9</v>
      </c>
      <c r="AV11" s="16">
        <f t="shared" si="10"/>
        <v>34.5</v>
      </c>
      <c r="AW11" s="71">
        <f t="shared" si="11"/>
        <v>0.86250000000000004</v>
      </c>
    </row>
    <row r="12" spans="1:49" ht="15.75" x14ac:dyDescent="0.25">
      <c r="A12" s="16" t="s">
        <v>1</v>
      </c>
      <c r="B12" s="30">
        <v>8.5</v>
      </c>
      <c r="C12" s="30">
        <v>9.5</v>
      </c>
      <c r="D12" s="30">
        <v>9.5</v>
      </c>
      <c r="E12" s="30">
        <v>10</v>
      </c>
      <c r="F12" s="16">
        <f t="shared" si="0"/>
        <v>37.5</v>
      </c>
      <c r="G12" s="71">
        <f t="shared" si="1"/>
        <v>0.9375</v>
      </c>
      <c r="H12" s="54" t="s">
        <v>1</v>
      </c>
      <c r="I12" s="52">
        <v>10</v>
      </c>
      <c r="J12" s="52">
        <v>9</v>
      </c>
      <c r="K12" s="52">
        <v>1</v>
      </c>
      <c r="L12" s="52">
        <v>10</v>
      </c>
      <c r="M12" s="52">
        <f t="shared" si="2"/>
        <v>30</v>
      </c>
      <c r="N12" s="53">
        <f t="shared" si="3"/>
        <v>0.75</v>
      </c>
      <c r="O12" s="70" t="s">
        <v>2</v>
      </c>
      <c r="P12" s="30">
        <v>8.5</v>
      </c>
      <c r="Q12" s="30">
        <v>10</v>
      </c>
      <c r="R12" s="30">
        <v>8</v>
      </c>
      <c r="S12" s="30">
        <v>7</v>
      </c>
      <c r="T12" s="16">
        <f t="shared" si="4"/>
        <v>33.5</v>
      </c>
      <c r="U12" s="71">
        <f t="shared" si="5"/>
        <v>0.83750000000000002</v>
      </c>
      <c r="V12" s="67" t="s">
        <v>1</v>
      </c>
      <c r="W12" s="30">
        <v>3.5</v>
      </c>
      <c r="X12" s="30">
        <v>7</v>
      </c>
      <c r="Y12" s="30">
        <v>10</v>
      </c>
      <c r="Z12" s="30">
        <v>3</v>
      </c>
      <c r="AA12" s="16">
        <f t="shared" si="6"/>
        <v>23.5</v>
      </c>
      <c r="AB12" s="71">
        <f t="shared" si="7"/>
        <v>0.58750000000000002</v>
      </c>
      <c r="AC12" s="86" t="s">
        <v>1</v>
      </c>
      <c r="AD12" s="35">
        <v>10</v>
      </c>
      <c r="AE12" s="35">
        <v>8</v>
      </c>
      <c r="AF12" s="35">
        <v>4</v>
      </c>
      <c r="AG12" s="35">
        <v>0</v>
      </c>
      <c r="AH12" s="34">
        <f t="shared" si="8"/>
        <v>22</v>
      </c>
      <c r="AI12" s="87">
        <f t="shared" si="9"/>
        <v>0.55000000000000004</v>
      </c>
      <c r="AJ12" s="67"/>
      <c r="AK12" s="30"/>
      <c r="AL12" s="30"/>
      <c r="AM12" s="30"/>
      <c r="AN12" s="30"/>
      <c r="AO12" s="16"/>
      <c r="AP12" s="71"/>
      <c r="AQ12" s="67" t="s">
        <v>1</v>
      </c>
      <c r="AR12" s="30">
        <v>10</v>
      </c>
      <c r="AS12" s="30">
        <v>6</v>
      </c>
      <c r="AT12" s="30">
        <v>8.5</v>
      </c>
      <c r="AU12" s="30">
        <v>10</v>
      </c>
      <c r="AV12" s="16">
        <f t="shared" si="10"/>
        <v>34.5</v>
      </c>
      <c r="AW12" s="71">
        <f t="shared" si="11"/>
        <v>0.86250000000000004</v>
      </c>
    </row>
    <row r="13" spans="1:49" ht="15.75" x14ac:dyDescent="0.25">
      <c r="A13" s="16" t="s">
        <v>1</v>
      </c>
      <c r="B13" s="30">
        <v>9</v>
      </c>
      <c r="C13" s="30">
        <v>8</v>
      </c>
      <c r="D13" s="30">
        <v>10</v>
      </c>
      <c r="E13" s="30">
        <v>9.5</v>
      </c>
      <c r="F13" s="16">
        <f t="shared" si="0"/>
        <v>36.5</v>
      </c>
      <c r="G13" s="71">
        <f t="shared" si="1"/>
        <v>0.91249999999999998</v>
      </c>
      <c r="H13" s="54" t="s">
        <v>1</v>
      </c>
      <c r="I13" s="52">
        <v>10</v>
      </c>
      <c r="J13" s="52">
        <v>9.5</v>
      </c>
      <c r="K13" s="52">
        <v>10</v>
      </c>
      <c r="L13" s="52">
        <v>0</v>
      </c>
      <c r="M13" s="52">
        <f t="shared" si="2"/>
        <v>29.5</v>
      </c>
      <c r="N13" s="53">
        <f t="shared" si="3"/>
        <v>0.73750000000000004</v>
      </c>
      <c r="O13" s="70" t="s">
        <v>2</v>
      </c>
      <c r="P13" s="30">
        <v>8.5</v>
      </c>
      <c r="Q13" s="30">
        <v>10</v>
      </c>
      <c r="R13" s="30">
        <v>8</v>
      </c>
      <c r="S13" s="30">
        <v>7</v>
      </c>
      <c r="T13" s="16">
        <f t="shared" si="4"/>
        <v>33.5</v>
      </c>
      <c r="U13" s="71">
        <f t="shared" si="5"/>
        <v>0.83750000000000002</v>
      </c>
      <c r="V13" s="67" t="s">
        <v>2</v>
      </c>
      <c r="W13" s="30">
        <v>2</v>
      </c>
      <c r="X13" s="30">
        <v>7</v>
      </c>
      <c r="Y13" s="30">
        <v>6</v>
      </c>
      <c r="Z13" s="30">
        <v>8</v>
      </c>
      <c r="AA13" s="16">
        <f t="shared" si="6"/>
        <v>23</v>
      </c>
      <c r="AB13" s="71">
        <f t="shared" si="7"/>
        <v>0.57499999999999996</v>
      </c>
      <c r="AC13" s="86" t="s">
        <v>1</v>
      </c>
      <c r="AD13" s="35">
        <v>10</v>
      </c>
      <c r="AE13" s="35">
        <v>5</v>
      </c>
      <c r="AF13" s="35">
        <v>7</v>
      </c>
      <c r="AG13" s="35">
        <v>0</v>
      </c>
      <c r="AH13" s="34">
        <f t="shared" si="8"/>
        <v>22</v>
      </c>
      <c r="AI13" s="87">
        <f t="shared" si="9"/>
        <v>0.55000000000000004</v>
      </c>
      <c r="AJ13" s="67"/>
      <c r="AK13" s="30"/>
      <c r="AL13" s="30"/>
      <c r="AM13" s="30"/>
      <c r="AN13" s="30"/>
      <c r="AO13" s="16"/>
      <c r="AP13" s="71"/>
      <c r="AQ13" s="67" t="s">
        <v>1</v>
      </c>
      <c r="AR13" s="30">
        <v>10</v>
      </c>
      <c r="AS13" s="30">
        <v>10</v>
      </c>
      <c r="AT13" s="30">
        <v>7</v>
      </c>
      <c r="AU13" s="30">
        <v>7.5</v>
      </c>
      <c r="AV13" s="16">
        <f t="shared" si="10"/>
        <v>34.5</v>
      </c>
      <c r="AW13" s="71">
        <f t="shared" si="11"/>
        <v>0.86250000000000004</v>
      </c>
    </row>
    <row r="14" spans="1:49" ht="15.75" x14ac:dyDescent="0.25">
      <c r="A14" s="16" t="s">
        <v>1</v>
      </c>
      <c r="B14" s="30">
        <v>9.5</v>
      </c>
      <c r="C14" s="30">
        <v>10</v>
      </c>
      <c r="D14" s="30">
        <v>8.5</v>
      </c>
      <c r="E14" s="30">
        <v>8</v>
      </c>
      <c r="F14" s="16">
        <f t="shared" si="0"/>
        <v>36</v>
      </c>
      <c r="G14" s="71">
        <f t="shared" si="1"/>
        <v>0.9</v>
      </c>
      <c r="H14" s="54" t="s">
        <v>1</v>
      </c>
      <c r="I14" s="52">
        <v>7</v>
      </c>
      <c r="J14" s="52">
        <v>5</v>
      </c>
      <c r="K14" s="52">
        <v>7</v>
      </c>
      <c r="L14" s="52">
        <v>9</v>
      </c>
      <c r="M14" s="52">
        <f t="shared" si="2"/>
        <v>28</v>
      </c>
      <c r="N14" s="53">
        <f t="shared" si="3"/>
        <v>0.7</v>
      </c>
      <c r="O14" s="70" t="s">
        <v>1</v>
      </c>
      <c r="P14" s="30">
        <v>8.5</v>
      </c>
      <c r="Q14" s="30">
        <v>10</v>
      </c>
      <c r="R14" s="30">
        <v>8</v>
      </c>
      <c r="S14" s="30">
        <v>7</v>
      </c>
      <c r="T14" s="16">
        <f t="shared" si="4"/>
        <v>33.5</v>
      </c>
      <c r="U14" s="71">
        <f t="shared" si="5"/>
        <v>0.83750000000000002</v>
      </c>
      <c r="V14" s="67" t="s">
        <v>1</v>
      </c>
      <c r="W14" s="30">
        <v>9.5</v>
      </c>
      <c r="X14" s="30">
        <v>6</v>
      </c>
      <c r="Y14" s="30">
        <v>4</v>
      </c>
      <c r="Z14" s="30">
        <v>3</v>
      </c>
      <c r="AA14" s="16">
        <f t="shared" si="6"/>
        <v>22.5</v>
      </c>
      <c r="AB14" s="71">
        <f t="shared" si="7"/>
        <v>0.5625</v>
      </c>
      <c r="AC14" s="86" t="s">
        <v>1</v>
      </c>
      <c r="AD14" s="35">
        <v>10</v>
      </c>
      <c r="AE14" s="35">
        <v>8</v>
      </c>
      <c r="AF14" s="35">
        <v>1</v>
      </c>
      <c r="AG14" s="35">
        <v>2</v>
      </c>
      <c r="AH14" s="34">
        <f t="shared" si="8"/>
        <v>21</v>
      </c>
      <c r="AI14" s="87">
        <f t="shared" si="9"/>
        <v>0.52500000000000002</v>
      </c>
      <c r="AJ14" s="67"/>
      <c r="AK14" s="30"/>
      <c r="AL14" s="30"/>
      <c r="AM14" s="30"/>
      <c r="AN14" s="30"/>
      <c r="AO14" s="16"/>
      <c r="AP14" s="71"/>
      <c r="AQ14" s="67" t="s">
        <v>1</v>
      </c>
      <c r="AR14" s="30">
        <v>10</v>
      </c>
      <c r="AS14" s="30">
        <v>8</v>
      </c>
      <c r="AT14" s="30">
        <v>7.5</v>
      </c>
      <c r="AU14" s="30">
        <v>8.5</v>
      </c>
      <c r="AV14" s="16">
        <f t="shared" si="10"/>
        <v>34</v>
      </c>
      <c r="AW14" s="71">
        <f t="shared" si="11"/>
        <v>0.85</v>
      </c>
    </row>
    <row r="15" spans="1:49" ht="15.75" x14ac:dyDescent="0.25">
      <c r="A15" s="16" t="s">
        <v>1</v>
      </c>
      <c r="B15" s="30">
        <v>8.5</v>
      </c>
      <c r="C15" s="30">
        <v>8.5</v>
      </c>
      <c r="D15" s="30">
        <v>8.5</v>
      </c>
      <c r="E15" s="30">
        <v>10</v>
      </c>
      <c r="F15" s="16">
        <f t="shared" si="0"/>
        <v>35.5</v>
      </c>
      <c r="G15" s="71">
        <f t="shared" si="1"/>
        <v>0.88749999999999996</v>
      </c>
      <c r="H15" s="54" t="s">
        <v>1</v>
      </c>
      <c r="I15" s="52">
        <v>5</v>
      </c>
      <c r="J15" s="52">
        <v>2</v>
      </c>
      <c r="K15" s="52">
        <v>10</v>
      </c>
      <c r="L15" s="52">
        <v>10</v>
      </c>
      <c r="M15" s="52">
        <f t="shared" si="2"/>
        <v>27</v>
      </c>
      <c r="N15" s="53">
        <f t="shared" si="3"/>
        <v>0.67500000000000004</v>
      </c>
      <c r="O15" s="70" t="s">
        <v>1</v>
      </c>
      <c r="P15" s="30">
        <v>8.5</v>
      </c>
      <c r="Q15" s="30">
        <v>10</v>
      </c>
      <c r="R15" s="30">
        <v>8</v>
      </c>
      <c r="S15" s="30">
        <v>6.5</v>
      </c>
      <c r="T15" s="16">
        <f t="shared" si="4"/>
        <v>33</v>
      </c>
      <c r="U15" s="71">
        <f t="shared" si="5"/>
        <v>0.82499999999999996</v>
      </c>
      <c r="V15" s="67" t="s">
        <v>1</v>
      </c>
      <c r="W15" s="30">
        <v>9.5</v>
      </c>
      <c r="X15" s="30">
        <v>8</v>
      </c>
      <c r="Y15" s="30">
        <v>2</v>
      </c>
      <c r="Z15" s="30">
        <v>2</v>
      </c>
      <c r="AA15" s="16">
        <f t="shared" si="6"/>
        <v>21.5</v>
      </c>
      <c r="AB15" s="71">
        <f t="shared" si="7"/>
        <v>0.53749999999999998</v>
      </c>
      <c r="AC15" s="86" t="s">
        <v>1</v>
      </c>
      <c r="AD15" s="35">
        <v>9</v>
      </c>
      <c r="AE15" s="35">
        <v>3</v>
      </c>
      <c r="AF15" s="35">
        <v>0</v>
      </c>
      <c r="AG15" s="35">
        <v>9</v>
      </c>
      <c r="AH15" s="34">
        <f t="shared" si="8"/>
        <v>21</v>
      </c>
      <c r="AI15" s="87">
        <f t="shared" si="9"/>
        <v>0.52500000000000002</v>
      </c>
      <c r="AJ15" s="67"/>
      <c r="AK15" s="30"/>
      <c r="AL15" s="30"/>
      <c r="AM15" s="30"/>
      <c r="AN15" s="30"/>
      <c r="AO15" s="16"/>
      <c r="AP15" s="71"/>
      <c r="AQ15" s="67" t="s">
        <v>1</v>
      </c>
      <c r="AR15" s="30">
        <v>10</v>
      </c>
      <c r="AS15" s="30">
        <v>9.5</v>
      </c>
      <c r="AT15" s="30">
        <v>8</v>
      </c>
      <c r="AU15" s="30">
        <v>6</v>
      </c>
      <c r="AV15" s="16">
        <f t="shared" si="10"/>
        <v>33.5</v>
      </c>
      <c r="AW15" s="71">
        <f t="shared" si="11"/>
        <v>0.83750000000000002</v>
      </c>
    </row>
    <row r="16" spans="1:49" ht="15.75" x14ac:dyDescent="0.25">
      <c r="A16" s="16" t="s">
        <v>1</v>
      </c>
      <c r="B16" s="30">
        <v>9.5</v>
      </c>
      <c r="C16" s="30">
        <v>6</v>
      </c>
      <c r="D16" s="30">
        <v>10</v>
      </c>
      <c r="E16" s="30">
        <v>10</v>
      </c>
      <c r="F16" s="16">
        <f t="shared" si="0"/>
        <v>35.5</v>
      </c>
      <c r="G16" s="71">
        <f t="shared" si="1"/>
        <v>0.88749999999999996</v>
      </c>
      <c r="H16" s="54" t="s">
        <v>1</v>
      </c>
      <c r="I16" s="52">
        <v>10</v>
      </c>
      <c r="J16" s="52">
        <v>10</v>
      </c>
      <c r="K16" s="52">
        <v>1</v>
      </c>
      <c r="L16" s="52">
        <v>6</v>
      </c>
      <c r="M16" s="52">
        <f t="shared" si="2"/>
        <v>27</v>
      </c>
      <c r="N16" s="53">
        <f t="shared" si="3"/>
        <v>0.67500000000000004</v>
      </c>
      <c r="O16" s="70" t="s">
        <v>1</v>
      </c>
      <c r="P16" s="30">
        <v>9</v>
      </c>
      <c r="Q16" s="30">
        <v>6.5</v>
      </c>
      <c r="R16" s="30">
        <v>10</v>
      </c>
      <c r="S16" s="30">
        <v>7.5</v>
      </c>
      <c r="T16" s="16">
        <f t="shared" si="4"/>
        <v>33</v>
      </c>
      <c r="U16" s="71">
        <f t="shared" si="5"/>
        <v>0.82499999999999996</v>
      </c>
      <c r="V16" s="67" t="s">
        <v>1</v>
      </c>
      <c r="W16" s="30">
        <v>9.5</v>
      </c>
      <c r="X16" s="30">
        <v>5.5</v>
      </c>
      <c r="Y16" s="30">
        <v>0</v>
      </c>
      <c r="Z16" s="30">
        <v>4</v>
      </c>
      <c r="AA16" s="16">
        <f t="shared" si="6"/>
        <v>19</v>
      </c>
      <c r="AB16" s="71">
        <f t="shared" si="7"/>
        <v>0.47499999999999998</v>
      </c>
      <c r="AC16" s="86" t="s">
        <v>2</v>
      </c>
      <c r="AD16" s="35">
        <v>10</v>
      </c>
      <c r="AE16" s="35">
        <v>8</v>
      </c>
      <c r="AF16" s="35">
        <v>0</v>
      </c>
      <c r="AG16" s="35">
        <v>2</v>
      </c>
      <c r="AH16" s="34">
        <f t="shared" si="8"/>
        <v>20</v>
      </c>
      <c r="AI16" s="87">
        <f t="shared" si="9"/>
        <v>0.5</v>
      </c>
      <c r="AJ16" s="67"/>
      <c r="AK16" s="30"/>
      <c r="AL16" s="30"/>
      <c r="AM16" s="30"/>
      <c r="AN16" s="30"/>
      <c r="AO16" s="16"/>
      <c r="AP16" s="71"/>
      <c r="AQ16" s="67" t="s">
        <v>1</v>
      </c>
      <c r="AR16" s="30">
        <v>10</v>
      </c>
      <c r="AS16" s="30">
        <v>8</v>
      </c>
      <c r="AT16" s="30">
        <v>7</v>
      </c>
      <c r="AU16" s="30">
        <v>8.5</v>
      </c>
      <c r="AV16" s="16">
        <f t="shared" si="10"/>
        <v>33.5</v>
      </c>
      <c r="AW16" s="71">
        <f t="shared" si="11"/>
        <v>0.83750000000000002</v>
      </c>
    </row>
    <row r="17" spans="1:49" ht="15.75" x14ac:dyDescent="0.25">
      <c r="A17" s="16" t="s">
        <v>1</v>
      </c>
      <c r="B17" s="30">
        <v>9.5</v>
      </c>
      <c r="C17" s="30">
        <v>10</v>
      </c>
      <c r="D17" s="30">
        <v>7</v>
      </c>
      <c r="E17" s="30">
        <v>8</v>
      </c>
      <c r="F17" s="16">
        <f t="shared" si="0"/>
        <v>34.5</v>
      </c>
      <c r="G17" s="71">
        <f t="shared" si="1"/>
        <v>0.86250000000000004</v>
      </c>
      <c r="H17" s="54" t="s">
        <v>1</v>
      </c>
      <c r="I17" s="52">
        <v>10</v>
      </c>
      <c r="J17" s="52">
        <v>6</v>
      </c>
      <c r="K17" s="52">
        <v>10</v>
      </c>
      <c r="L17" s="52">
        <v>0</v>
      </c>
      <c r="M17" s="52">
        <f t="shared" si="2"/>
        <v>26</v>
      </c>
      <c r="N17" s="53">
        <f t="shared" si="3"/>
        <v>0.65</v>
      </c>
      <c r="O17" s="70" t="s">
        <v>2</v>
      </c>
      <c r="P17" s="30">
        <v>9.5</v>
      </c>
      <c r="Q17" s="30">
        <v>10</v>
      </c>
      <c r="R17" s="30">
        <v>9.5</v>
      </c>
      <c r="S17" s="30">
        <v>4</v>
      </c>
      <c r="T17" s="16">
        <f t="shared" si="4"/>
        <v>33</v>
      </c>
      <c r="U17" s="71">
        <f t="shared" si="5"/>
        <v>0.82499999999999996</v>
      </c>
      <c r="V17" s="67" t="s">
        <v>1</v>
      </c>
      <c r="W17" s="30">
        <v>3</v>
      </c>
      <c r="X17" s="30">
        <v>9</v>
      </c>
      <c r="Y17" s="30">
        <v>2</v>
      </c>
      <c r="Z17" s="30">
        <v>5</v>
      </c>
      <c r="AA17" s="16">
        <f t="shared" si="6"/>
        <v>19</v>
      </c>
      <c r="AB17" s="71">
        <f t="shared" si="7"/>
        <v>0.47499999999999998</v>
      </c>
      <c r="AC17" s="86" t="s">
        <v>1</v>
      </c>
      <c r="AD17" s="35">
        <v>9</v>
      </c>
      <c r="AE17" s="35">
        <v>7.5</v>
      </c>
      <c r="AF17" s="35">
        <v>1</v>
      </c>
      <c r="AG17" s="35">
        <v>0</v>
      </c>
      <c r="AH17" s="34">
        <f t="shared" si="8"/>
        <v>17.5</v>
      </c>
      <c r="AI17" s="87">
        <f t="shared" si="9"/>
        <v>0.4375</v>
      </c>
      <c r="AJ17" s="67"/>
      <c r="AK17" s="30"/>
      <c r="AL17" s="30"/>
      <c r="AM17" s="30"/>
      <c r="AN17" s="30"/>
      <c r="AO17" s="16"/>
      <c r="AP17" s="71"/>
      <c r="AQ17" s="67" t="s">
        <v>1</v>
      </c>
      <c r="AR17" s="30">
        <v>10</v>
      </c>
      <c r="AS17" s="30">
        <v>10</v>
      </c>
      <c r="AT17" s="30">
        <v>8</v>
      </c>
      <c r="AU17" s="30">
        <v>5</v>
      </c>
      <c r="AV17" s="16">
        <f t="shared" si="10"/>
        <v>33</v>
      </c>
      <c r="AW17" s="71">
        <f t="shared" si="11"/>
        <v>0.82499999999999996</v>
      </c>
    </row>
    <row r="18" spans="1:49" ht="15.75" x14ac:dyDescent="0.25">
      <c r="A18" s="16" t="s">
        <v>1</v>
      </c>
      <c r="B18" s="30">
        <v>9</v>
      </c>
      <c r="C18" s="30">
        <v>6</v>
      </c>
      <c r="D18" s="30">
        <v>8</v>
      </c>
      <c r="E18" s="30">
        <v>10</v>
      </c>
      <c r="F18" s="16">
        <f t="shared" si="0"/>
        <v>33</v>
      </c>
      <c r="G18" s="71">
        <f t="shared" si="1"/>
        <v>0.82499999999999996</v>
      </c>
      <c r="H18" s="54" t="s">
        <v>1</v>
      </c>
      <c r="I18" s="52">
        <v>6</v>
      </c>
      <c r="J18" s="52">
        <v>9.5</v>
      </c>
      <c r="K18" s="52">
        <v>10</v>
      </c>
      <c r="L18" s="52">
        <v>0</v>
      </c>
      <c r="M18" s="52">
        <f t="shared" si="2"/>
        <v>25.5</v>
      </c>
      <c r="N18" s="53">
        <f t="shared" si="3"/>
        <v>0.63749999999999996</v>
      </c>
      <c r="O18" s="70" t="s">
        <v>2</v>
      </c>
      <c r="P18" s="30">
        <v>8.5</v>
      </c>
      <c r="Q18" s="30">
        <v>8</v>
      </c>
      <c r="R18" s="30">
        <v>9.5</v>
      </c>
      <c r="S18" s="30">
        <v>7</v>
      </c>
      <c r="T18" s="16">
        <f t="shared" si="4"/>
        <v>33</v>
      </c>
      <c r="U18" s="71">
        <f t="shared" si="5"/>
        <v>0.82499999999999996</v>
      </c>
      <c r="V18" s="67" t="s">
        <v>1</v>
      </c>
      <c r="W18" s="30">
        <v>0</v>
      </c>
      <c r="X18" s="30">
        <v>6</v>
      </c>
      <c r="Y18" s="30">
        <v>2</v>
      </c>
      <c r="Z18" s="30">
        <v>10</v>
      </c>
      <c r="AA18" s="16">
        <f t="shared" si="6"/>
        <v>18</v>
      </c>
      <c r="AB18" s="71">
        <f t="shared" si="7"/>
        <v>0.45</v>
      </c>
      <c r="AC18" s="86" t="s">
        <v>1</v>
      </c>
      <c r="AD18" s="35">
        <v>9.5</v>
      </c>
      <c r="AE18" s="35">
        <v>5.5</v>
      </c>
      <c r="AF18" s="35">
        <v>0</v>
      </c>
      <c r="AG18" s="35">
        <v>0</v>
      </c>
      <c r="AH18" s="34">
        <f t="shared" si="8"/>
        <v>15</v>
      </c>
      <c r="AI18" s="87">
        <f t="shared" si="9"/>
        <v>0.375</v>
      </c>
      <c r="AJ18" s="67"/>
      <c r="AK18" s="30"/>
      <c r="AL18" s="30"/>
      <c r="AM18" s="30"/>
      <c r="AN18" s="30"/>
      <c r="AO18" s="16"/>
      <c r="AP18" s="71"/>
      <c r="AQ18" s="67" t="s">
        <v>1</v>
      </c>
      <c r="AR18" s="30">
        <v>10</v>
      </c>
      <c r="AS18" s="30">
        <v>7.5</v>
      </c>
      <c r="AT18" s="30">
        <v>6</v>
      </c>
      <c r="AU18" s="30">
        <v>9</v>
      </c>
      <c r="AV18" s="16">
        <f t="shared" si="10"/>
        <v>32.5</v>
      </c>
      <c r="AW18" s="71">
        <f t="shared" si="11"/>
        <v>0.8125</v>
      </c>
    </row>
    <row r="19" spans="1:49" ht="15.75" x14ac:dyDescent="0.25">
      <c r="A19" s="16" t="s">
        <v>1</v>
      </c>
      <c r="B19" s="30">
        <v>4</v>
      </c>
      <c r="C19" s="30">
        <v>10</v>
      </c>
      <c r="D19" s="30">
        <v>8.5</v>
      </c>
      <c r="E19" s="30">
        <v>10</v>
      </c>
      <c r="F19" s="16">
        <f t="shared" si="0"/>
        <v>32.5</v>
      </c>
      <c r="G19" s="71">
        <f t="shared" si="1"/>
        <v>0.8125</v>
      </c>
      <c r="H19" s="54" t="s">
        <v>1</v>
      </c>
      <c r="I19" s="52">
        <v>6</v>
      </c>
      <c r="J19" s="52">
        <v>10</v>
      </c>
      <c r="K19" s="52">
        <v>0</v>
      </c>
      <c r="L19" s="52">
        <v>7</v>
      </c>
      <c r="M19" s="52">
        <f t="shared" si="2"/>
        <v>23</v>
      </c>
      <c r="N19" s="53">
        <f t="shared" si="3"/>
        <v>0.57499999999999996</v>
      </c>
      <c r="O19" s="70" t="s">
        <v>1</v>
      </c>
      <c r="P19" s="30">
        <v>8.5</v>
      </c>
      <c r="Q19" s="30">
        <v>9.5</v>
      </c>
      <c r="R19" s="30">
        <v>6.5</v>
      </c>
      <c r="S19" s="30">
        <v>8.5</v>
      </c>
      <c r="T19" s="16">
        <f t="shared" si="4"/>
        <v>33</v>
      </c>
      <c r="U19" s="71">
        <f t="shared" si="5"/>
        <v>0.82499999999999996</v>
      </c>
      <c r="V19" s="67" t="s">
        <v>1</v>
      </c>
      <c r="W19" s="30">
        <v>1</v>
      </c>
      <c r="X19" s="30">
        <v>5</v>
      </c>
      <c r="Y19" s="30">
        <v>6</v>
      </c>
      <c r="Z19" s="30">
        <v>3</v>
      </c>
      <c r="AA19" s="16">
        <f t="shared" si="6"/>
        <v>15</v>
      </c>
      <c r="AB19" s="71">
        <f t="shared" si="7"/>
        <v>0.375</v>
      </c>
      <c r="AC19" s="86" t="s">
        <v>1</v>
      </c>
      <c r="AD19" s="35">
        <v>5</v>
      </c>
      <c r="AE19" s="35">
        <v>6</v>
      </c>
      <c r="AF19" s="35">
        <v>1</v>
      </c>
      <c r="AG19" s="35">
        <v>0</v>
      </c>
      <c r="AH19" s="34">
        <f t="shared" si="8"/>
        <v>12</v>
      </c>
      <c r="AI19" s="87">
        <f t="shared" si="9"/>
        <v>0.3</v>
      </c>
      <c r="AJ19" s="67"/>
      <c r="AK19" s="30"/>
      <c r="AL19" s="30"/>
      <c r="AM19" s="30"/>
      <c r="AN19" s="30"/>
      <c r="AO19" s="16"/>
      <c r="AP19" s="71"/>
      <c r="AQ19" s="67" t="s">
        <v>1</v>
      </c>
      <c r="AR19" s="30">
        <v>10</v>
      </c>
      <c r="AS19" s="30">
        <v>6.5</v>
      </c>
      <c r="AT19" s="30">
        <v>6.5</v>
      </c>
      <c r="AU19" s="30">
        <v>9</v>
      </c>
      <c r="AV19" s="16">
        <f t="shared" si="10"/>
        <v>32</v>
      </c>
      <c r="AW19" s="71">
        <f t="shared" si="11"/>
        <v>0.8</v>
      </c>
    </row>
    <row r="20" spans="1:49" ht="15.75" x14ac:dyDescent="0.25">
      <c r="A20" s="16" t="s">
        <v>1</v>
      </c>
      <c r="B20" s="30">
        <v>9.5</v>
      </c>
      <c r="C20" s="30">
        <v>4</v>
      </c>
      <c r="D20" s="30">
        <v>9</v>
      </c>
      <c r="E20" s="30">
        <v>10</v>
      </c>
      <c r="F20" s="16">
        <f t="shared" si="0"/>
        <v>32.5</v>
      </c>
      <c r="G20" s="71">
        <f t="shared" si="1"/>
        <v>0.8125</v>
      </c>
      <c r="H20" s="54" t="s">
        <v>2</v>
      </c>
      <c r="I20" s="52">
        <v>10</v>
      </c>
      <c r="J20" s="52">
        <v>3</v>
      </c>
      <c r="K20" s="52">
        <v>10</v>
      </c>
      <c r="L20" s="52">
        <v>0</v>
      </c>
      <c r="M20" s="52">
        <f t="shared" si="2"/>
        <v>23</v>
      </c>
      <c r="N20" s="53">
        <f t="shared" si="3"/>
        <v>0.57499999999999996</v>
      </c>
      <c r="O20" s="70" t="s">
        <v>1</v>
      </c>
      <c r="P20" s="30">
        <v>9</v>
      </c>
      <c r="Q20" s="30">
        <v>9</v>
      </c>
      <c r="R20" s="30">
        <v>7.5</v>
      </c>
      <c r="S20" s="30">
        <v>7</v>
      </c>
      <c r="T20" s="16">
        <f t="shared" si="4"/>
        <v>32.5</v>
      </c>
      <c r="U20" s="71">
        <f t="shared" si="5"/>
        <v>0.8125</v>
      </c>
      <c r="V20" s="67" t="s">
        <v>2</v>
      </c>
      <c r="W20" s="30">
        <v>1.5</v>
      </c>
      <c r="X20" s="30">
        <v>4</v>
      </c>
      <c r="Y20" s="30">
        <v>10</v>
      </c>
      <c r="Z20" s="30">
        <v>4</v>
      </c>
      <c r="AA20" s="16">
        <f t="shared" si="6"/>
        <v>19.5</v>
      </c>
      <c r="AB20" s="71">
        <f t="shared" si="7"/>
        <v>0.48749999999999999</v>
      </c>
      <c r="AC20" s="86" t="s">
        <v>1</v>
      </c>
      <c r="AD20" s="35">
        <v>10</v>
      </c>
      <c r="AE20" s="35">
        <v>0</v>
      </c>
      <c r="AF20" s="35">
        <v>3</v>
      </c>
      <c r="AG20" s="35">
        <v>0</v>
      </c>
      <c r="AH20" s="34">
        <f t="shared" si="8"/>
        <v>13</v>
      </c>
      <c r="AI20" s="87">
        <f t="shared" si="9"/>
        <v>0.32500000000000001</v>
      </c>
      <c r="AJ20" s="67"/>
      <c r="AK20" s="30"/>
      <c r="AL20" s="30"/>
      <c r="AM20" s="30"/>
      <c r="AN20" s="30"/>
      <c r="AO20" s="16"/>
      <c r="AP20" s="71"/>
      <c r="AQ20" s="67" t="s">
        <v>1</v>
      </c>
      <c r="AR20" s="30">
        <v>10</v>
      </c>
      <c r="AS20" s="30">
        <v>7.5</v>
      </c>
      <c r="AT20" s="30">
        <v>9</v>
      </c>
      <c r="AU20" s="30">
        <v>5</v>
      </c>
      <c r="AV20" s="16">
        <f t="shared" si="10"/>
        <v>31.5</v>
      </c>
      <c r="AW20" s="71">
        <f t="shared" si="11"/>
        <v>0.78749999999999998</v>
      </c>
    </row>
    <row r="21" spans="1:49" ht="15.75" x14ac:dyDescent="0.25">
      <c r="A21" s="16" t="s">
        <v>2</v>
      </c>
      <c r="B21" s="30">
        <v>4</v>
      </c>
      <c r="C21" s="30">
        <v>9</v>
      </c>
      <c r="D21" s="30">
        <v>9.5</v>
      </c>
      <c r="E21" s="30">
        <v>10</v>
      </c>
      <c r="F21" s="16">
        <f t="shared" si="0"/>
        <v>32.5</v>
      </c>
      <c r="G21" s="71">
        <f t="shared" si="1"/>
        <v>0.8125</v>
      </c>
      <c r="H21" s="54" t="s">
        <v>1</v>
      </c>
      <c r="I21" s="52">
        <v>10</v>
      </c>
      <c r="J21" s="52">
        <v>5</v>
      </c>
      <c r="K21" s="52">
        <v>0</v>
      </c>
      <c r="L21" s="52">
        <v>7</v>
      </c>
      <c r="M21" s="52">
        <f t="shared" si="2"/>
        <v>22</v>
      </c>
      <c r="N21" s="53">
        <f t="shared" si="3"/>
        <v>0.55000000000000004</v>
      </c>
      <c r="O21" s="70" t="s">
        <v>1</v>
      </c>
      <c r="P21" s="30">
        <v>9</v>
      </c>
      <c r="Q21" s="30">
        <v>10</v>
      </c>
      <c r="R21" s="30">
        <v>6.5</v>
      </c>
      <c r="S21" s="30">
        <v>6</v>
      </c>
      <c r="T21" s="16">
        <f t="shared" si="4"/>
        <v>31.5</v>
      </c>
      <c r="U21" s="71">
        <f t="shared" si="5"/>
        <v>0.78749999999999998</v>
      </c>
      <c r="V21" s="67" t="s">
        <v>2</v>
      </c>
      <c r="W21" s="30">
        <v>9</v>
      </c>
      <c r="X21" s="30">
        <v>4</v>
      </c>
      <c r="Y21" s="30">
        <v>2</v>
      </c>
      <c r="Z21" s="30">
        <v>3</v>
      </c>
      <c r="AA21" s="16">
        <f t="shared" si="6"/>
        <v>18</v>
      </c>
      <c r="AB21" s="71">
        <f t="shared" si="7"/>
        <v>0.45</v>
      </c>
      <c r="AJ21" s="67"/>
      <c r="AK21" s="30"/>
      <c r="AL21" s="30"/>
      <c r="AM21" s="30"/>
      <c r="AN21" s="30"/>
      <c r="AO21" s="16"/>
      <c r="AP21" s="71"/>
      <c r="AQ21" s="67" t="s">
        <v>1</v>
      </c>
      <c r="AR21" s="30">
        <v>10</v>
      </c>
      <c r="AS21" s="30">
        <v>5</v>
      </c>
      <c r="AT21" s="30">
        <v>6.5</v>
      </c>
      <c r="AU21" s="30">
        <v>9</v>
      </c>
      <c r="AV21" s="16">
        <f t="shared" si="10"/>
        <v>30.5</v>
      </c>
      <c r="AW21" s="71">
        <f t="shared" si="11"/>
        <v>0.76249999999999996</v>
      </c>
    </row>
    <row r="22" spans="1:49" ht="15.75" x14ac:dyDescent="0.25">
      <c r="A22" s="16" t="s">
        <v>1</v>
      </c>
      <c r="B22" s="30">
        <v>10</v>
      </c>
      <c r="C22" s="30">
        <v>5</v>
      </c>
      <c r="D22" s="30">
        <v>7.5</v>
      </c>
      <c r="E22" s="30">
        <v>7</v>
      </c>
      <c r="F22" s="16">
        <f t="shared" si="0"/>
        <v>29.5</v>
      </c>
      <c r="G22" s="71">
        <f t="shared" si="1"/>
        <v>0.73750000000000004</v>
      </c>
      <c r="H22" s="54" t="s">
        <v>2</v>
      </c>
      <c r="I22" s="52">
        <v>10</v>
      </c>
      <c r="J22" s="52">
        <v>2</v>
      </c>
      <c r="K22" s="52">
        <v>10</v>
      </c>
      <c r="L22" s="52">
        <v>0</v>
      </c>
      <c r="M22" s="52">
        <f t="shared" si="2"/>
        <v>22</v>
      </c>
      <c r="N22" s="53">
        <f t="shared" si="3"/>
        <v>0.55000000000000004</v>
      </c>
      <c r="O22" s="70" t="s">
        <v>1</v>
      </c>
      <c r="P22" s="30">
        <v>8.5</v>
      </c>
      <c r="Q22" s="30">
        <v>7</v>
      </c>
      <c r="R22" s="30">
        <v>7.5</v>
      </c>
      <c r="S22" s="30">
        <v>7</v>
      </c>
      <c r="T22" s="16">
        <f t="shared" si="4"/>
        <v>30</v>
      </c>
      <c r="U22" s="71">
        <f t="shared" si="5"/>
        <v>0.75</v>
      </c>
      <c r="V22" s="67" t="s">
        <v>2</v>
      </c>
      <c r="W22" s="30">
        <v>9</v>
      </c>
      <c r="X22" s="30">
        <v>4</v>
      </c>
      <c r="Y22" s="30">
        <v>2</v>
      </c>
      <c r="Z22" s="30">
        <v>2</v>
      </c>
      <c r="AA22" s="16">
        <f t="shared" si="6"/>
        <v>17</v>
      </c>
      <c r="AB22" s="71">
        <f t="shared" si="7"/>
        <v>0.42499999999999999</v>
      </c>
      <c r="AJ22" s="67"/>
      <c r="AK22" s="30"/>
      <c r="AL22" s="30"/>
      <c r="AM22" s="30"/>
      <c r="AN22" s="30"/>
      <c r="AO22" s="16"/>
      <c r="AP22" s="71"/>
      <c r="AQ22" s="67" t="s">
        <v>1</v>
      </c>
      <c r="AR22" s="30">
        <v>10</v>
      </c>
      <c r="AS22" s="30">
        <v>7.5</v>
      </c>
      <c r="AT22" s="30">
        <v>3.5</v>
      </c>
      <c r="AU22" s="30">
        <v>8</v>
      </c>
      <c r="AV22" s="16">
        <f t="shared" si="10"/>
        <v>29</v>
      </c>
      <c r="AW22" s="71">
        <f t="shared" si="11"/>
        <v>0.72499999999999998</v>
      </c>
    </row>
    <row r="23" spans="1:49" ht="15.75" x14ac:dyDescent="0.25">
      <c r="A23" s="16" t="s">
        <v>1</v>
      </c>
      <c r="B23" s="30">
        <v>4</v>
      </c>
      <c r="C23" s="30">
        <v>10</v>
      </c>
      <c r="D23" s="30">
        <v>5</v>
      </c>
      <c r="E23" s="30">
        <v>10</v>
      </c>
      <c r="F23" s="16">
        <f t="shared" si="0"/>
        <v>29</v>
      </c>
      <c r="G23" s="71">
        <f t="shared" si="1"/>
        <v>0.72499999999999998</v>
      </c>
      <c r="O23" s="70" t="s">
        <v>1</v>
      </c>
      <c r="P23" s="30">
        <v>8.5</v>
      </c>
      <c r="Q23" s="30">
        <v>10</v>
      </c>
      <c r="R23" s="30">
        <v>2</v>
      </c>
      <c r="S23" s="30">
        <v>8</v>
      </c>
      <c r="T23" s="16">
        <f t="shared" si="4"/>
        <v>28.5</v>
      </c>
      <c r="U23" s="71">
        <f t="shared" si="5"/>
        <v>0.71250000000000002</v>
      </c>
      <c r="V23" s="67" t="s">
        <v>2</v>
      </c>
      <c r="W23" s="30">
        <v>8.5</v>
      </c>
      <c r="X23" s="30">
        <v>4</v>
      </c>
      <c r="Y23" s="30">
        <v>2</v>
      </c>
      <c r="Z23" s="30">
        <v>2</v>
      </c>
      <c r="AA23" s="16">
        <f t="shared" si="6"/>
        <v>16.5</v>
      </c>
      <c r="AB23" s="71">
        <f t="shared" si="7"/>
        <v>0.41249999999999998</v>
      </c>
      <c r="AJ23" s="67"/>
      <c r="AK23" s="30"/>
      <c r="AL23" s="30"/>
      <c r="AM23" s="30"/>
      <c r="AN23" s="30"/>
      <c r="AO23" s="16"/>
      <c r="AP23" s="71"/>
      <c r="AQ23" s="67" t="s">
        <v>1</v>
      </c>
      <c r="AR23" s="30">
        <v>10</v>
      </c>
      <c r="AS23" s="30">
        <v>6</v>
      </c>
      <c r="AT23" s="30">
        <v>3.5</v>
      </c>
      <c r="AU23" s="30">
        <v>9</v>
      </c>
      <c r="AV23" s="16">
        <f t="shared" si="10"/>
        <v>28.5</v>
      </c>
      <c r="AW23" s="71">
        <f t="shared" si="11"/>
        <v>0.71250000000000002</v>
      </c>
    </row>
    <row r="24" spans="1:49" ht="15.75" x14ac:dyDescent="0.25">
      <c r="A24" s="16" t="s">
        <v>1</v>
      </c>
      <c r="B24" s="30">
        <v>4</v>
      </c>
      <c r="C24" s="30">
        <v>10</v>
      </c>
      <c r="D24" s="30">
        <v>6</v>
      </c>
      <c r="E24" s="30">
        <v>8</v>
      </c>
      <c r="F24" s="16">
        <f t="shared" si="0"/>
        <v>28</v>
      </c>
      <c r="G24" s="71">
        <f t="shared" si="1"/>
        <v>0.7</v>
      </c>
      <c r="O24" s="70" t="s">
        <v>1</v>
      </c>
      <c r="P24" s="30">
        <v>8.5</v>
      </c>
      <c r="Q24" s="30">
        <v>7</v>
      </c>
      <c r="R24" s="30">
        <v>7</v>
      </c>
      <c r="S24" s="30">
        <v>6</v>
      </c>
      <c r="T24" s="16">
        <f t="shared" si="4"/>
        <v>28.5</v>
      </c>
      <c r="U24" s="71">
        <f t="shared" si="5"/>
        <v>0.71250000000000002</v>
      </c>
      <c r="V24" s="67" t="s">
        <v>1</v>
      </c>
      <c r="W24" s="30">
        <v>3.5</v>
      </c>
      <c r="X24" s="30">
        <v>6</v>
      </c>
      <c r="Y24" s="30">
        <v>2</v>
      </c>
      <c r="Z24" s="30">
        <v>2</v>
      </c>
      <c r="AA24" s="16">
        <f t="shared" si="6"/>
        <v>13.5</v>
      </c>
      <c r="AB24" s="71">
        <f t="shared" si="7"/>
        <v>0.33750000000000002</v>
      </c>
      <c r="AJ24" s="67"/>
      <c r="AK24" s="30"/>
      <c r="AL24" s="30"/>
      <c r="AM24" s="30"/>
      <c r="AN24" s="30"/>
      <c r="AO24" s="16"/>
      <c r="AP24" s="71"/>
      <c r="AQ24" s="67" t="s">
        <v>2</v>
      </c>
      <c r="AR24" s="30">
        <v>6</v>
      </c>
      <c r="AS24" s="30">
        <v>7.5</v>
      </c>
      <c r="AT24" s="30">
        <v>9</v>
      </c>
      <c r="AU24" s="30">
        <v>6</v>
      </c>
      <c r="AV24" s="16">
        <f t="shared" si="10"/>
        <v>28.5</v>
      </c>
      <c r="AW24" s="71">
        <f t="shared" si="11"/>
        <v>0.71250000000000002</v>
      </c>
    </row>
    <row r="25" spans="1:49" ht="15.75" x14ac:dyDescent="0.25">
      <c r="A25" s="16" t="s">
        <v>1</v>
      </c>
      <c r="B25" s="30">
        <v>10</v>
      </c>
      <c r="C25" s="30">
        <v>1</v>
      </c>
      <c r="D25" s="30">
        <v>7</v>
      </c>
      <c r="E25" s="30">
        <v>10</v>
      </c>
      <c r="F25" s="16">
        <f t="shared" si="0"/>
        <v>28</v>
      </c>
      <c r="G25" s="71">
        <f t="shared" si="1"/>
        <v>0.7</v>
      </c>
      <c r="O25" s="70" t="s">
        <v>2</v>
      </c>
      <c r="P25" s="30">
        <v>8.5</v>
      </c>
      <c r="Q25" s="30">
        <v>10</v>
      </c>
      <c r="R25" s="30">
        <v>8</v>
      </c>
      <c r="S25" s="30">
        <v>1</v>
      </c>
      <c r="T25" s="16">
        <f t="shared" si="4"/>
        <v>27.5</v>
      </c>
      <c r="U25" s="71">
        <f t="shared" si="5"/>
        <v>0.6875</v>
      </c>
      <c r="V25" s="67" t="s">
        <v>1</v>
      </c>
      <c r="W25" s="30">
        <v>2</v>
      </c>
      <c r="X25" s="30">
        <v>7</v>
      </c>
      <c r="Y25" s="30">
        <v>2</v>
      </c>
      <c r="Z25" s="30">
        <v>2</v>
      </c>
      <c r="AA25" s="16">
        <f t="shared" si="6"/>
        <v>13</v>
      </c>
      <c r="AB25" s="71">
        <f t="shared" si="7"/>
        <v>0.32500000000000001</v>
      </c>
      <c r="AJ25" s="67"/>
      <c r="AK25" s="30"/>
      <c r="AL25" s="30"/>
      <c r="AM25" s="30"/>
      <c r="AN25" s="30"/>
      <c r="AO25" s="16"/>
      <c r="AP25" s="71"/>
      <c r="AQ25" s="67" t="s">
        <v>2</v>
      </c>
      <c r="AR25" s="30">
        <v>10</v>
      </c>
      <c r="AS25" s="30">
        <v>7.5</v>
      </c>
      <c r="AT25" s="30">
        <v>3.5</v>
      </c>
      <c r="AU25" s="30">
        <v>7</v>
      </c>
      <c r="AV25" s="16">
        <f t="shared" si="10"/>
        <v>28</v>
      </c>
      <c r="AW25" s="71">
        <f t="shared" si="11"/>
        <v>0.7</v>
      </c>
    </row>
    <row r="26" spans="1:49" ht="15.75" x14ac:dyDescent="0.25">
      <c r="A26" s="16" t="s">
        <v>1</v>
      </c>
      <c r="B26" s="30">
        <v>3</v>
      </c>
      <c r="C26" s="30">
        <v>10</v>
      </c>
      <c r="D26" s="30">
        <v>8.5</v>
      </c>
      <c r="E26" s="30">
        <v>5</v>
      </c>
      <c r="F26" s="16">
        <f t="shared" si="0"/>
        <v>26.5</v>
      </c>
      <c r="G26" s="71">
        <f t="shared" si="1"/>
        <v>0.66249999999999998</v>
      </c>
      <c r="O26" s="70" t="s">
        <v>1</v>
      </c>
      <c r="P26" s="30">
        <v>8.5</v>
      </c>
      <c r="Q26" s="30">
        <v>8</v>
      </c>
      <c r="R26" s="30">
        <v>2</v>
      </c>
      <c r="S26" s="30">
        <v>8</v>
      </c>
      <c r="T26" s="16">
        <f t="shared" si="4"/>
        <v>26.5</v>
      </c>
      <c r="U26" s="71">
        <f t="shared" si="5"/>
        <v>0.66249999999999998</v>
      </c>
      <c r="V26" s="67" t="s">
        <v>2</v>
      </c>
      <c r="W26" s="30">
        <v>0</v>
      </c>
      <c r="X26" s="30">
        <v>4.5</v>
      </c>
      <c r="Y26" s="30">
        <v>2</v>
      </c>
      <c r="Z26" s="30">
        <v>3</v>
      </c>
      <c r="AA26" s="16">
        <f t="shared" si="6"/>
        <v>9.5</v>
      </c>
      <c r="AB26" s="71">
        <f t="shared" si="7"/>
        <v>0.23749999999999999</v>
      </c>
      <c r="AJ26" s="67"/>
      <c r="AK26" s="30"/>
      <c r="AL26" s="30"/>
      <c r="AM26" s="30"/>
      <c r="AN26" s="30"/>
      <c r="AO26" s="16"/>
      <c r="AP26" s="71"/>
      <c r="AQ26" s="67" t="s">
        <v>1</v>
      </c>
      <c r="AR26" s="30">
        <v>10</v>
      </c>
      <c r="AS26" s="30">
        <v>7</v>
      </c>
      <c r="AT26" s="30">
        <v>7</v>
      </c>
      <c r="AU26" s="30">
        <v>3</v>
      </c>
      <c r="AV26" s="16">
        <f t="shared" si="10"/>
        <v>27</v>
      </c>
      <c r="AW26" s="71">
        <f t="shared" si="11"/>
        <v>0.67500000000000004</v>
      </c>
    </row>
    <row r="27" spans="1:49" ht="15.75" x14ac:dyDescent="0.25">
      <c r="A27" s="16" t="s">
        <v>1</v>
      </c>
      <c r="B27" s="30">
        <v>9.5</v>
      </c>
      <c r="C27" s="30">
        <v>1</v>
      </c>
      <c r="D27" s="30">
        <v>8.5</v>
      </c>
      <c r="E27" s="30">
        <v>7</v>
      </c>
      <c r="F27" s="16">
        <f t="shared" si="0"/>
        <v>26</v>
      </c>
      <c r="G27" s="71">
        <f t="shared" si="1"/>
        <v>0.65</v>
      </c>
      <c r="O27" s="70" t="s">
        <v>1</v>
      </c>
      <c r="P27" s="30">
        <v>8.5</v>
      </c>
      <c r="Q27" s="30">
        <v>8.5</v>
      </c>
      <c r="R27" s="30">
        <v>2</v>
      </c>
      <c r="S27" s="30">
        <v>0</v>
      </c>
      <c r="T27" s="16">
        <f t="shared" si="4"/>
        <v>19</v>
      </c>
      <c r="U27" s="71">
        <f t="shared" si="5"/>
        <v>0.47499999999999998</v>
      </c>
      <c r="V27" s="67" t="s">
        <v>1</v>
      </c>
      <c r="W27" s="30">
        <v>0</v>
      </c>
      <c r="X27" s="30">
        <v>2</v>
      </c>
      <c r="Y27" s="30">
        <v>2</v>
      </c>
      <c r="Z27" s="30">
        <v>4</v>
      </c>
      <c r="AA27" s="16">
        <f t="shared" si="6"/>
        <v>8</v>
      </c>
      <c r="AB27" s="71">
        <f t="shared" si="7"/>
        <v>0.2</v>
      </c>
      <c r="AJ27" s="67"/>
      <c r="AK27" s="30"/>
      <c r="AL27" s="30"/>
      <c r="AM27" s="30"/>
      <c r="AN27" s="30"/>
      <c r="AO27" s="16"/>
      <c r="AP27" s="71"/>
      <c r="AQ27" s="67" t="s">
        <v>1</v>
      </c>
      <c r="AR27" s="30">
        <v>10</v>
      </c>
      <c r="AS27" s="30">
        <v>7.5</v>
      </c>
      <c r="AT27" s="30">
        <v>8</v>
      </c>
      <c r="AU27" s="30">
        <v>1</v>
      </c>
      <c r="AV27" s="16">
        <f t="shared" si="10"/>
        <v>26.5</v>
      </c>
      <c r="AW27" s="71">
        <f t="shared" si="11"/>
        <v>0.66249999999999998</v>
      </c>
    </row>
    <row r="28" spans="1:49" ht="15.75" x14ac:dyDescent="0.25">
      <c r="A28" s="16" t="s">
        <v>1</v>
      </c>
      <c r="B28" s="30">
        <v>3</v>
      </c>
      <c r="C28" s="30">
        <v>6</v>
      </c>
      <c r="D28" s="30">
        <v>10</v>
      </c>
      <c r="E28" s="30">
        <v>5</v>
      </c>
      <c r="F28" s="16">
        <f t="shared" si="0"/>
        <v>24</v>
      </c>
      <c r="G28" s="71">
        <f t="shared" si="1"/>
        <v>0.6</v>
      </c>
      <c r="O28" s="70" t="s">
        <v>1</v>
      </c>
      <c r="P28" s="30">
        <v>8.5</v>
      </c>
      <c r="Q28" s="30">
        <v>7</v>
      </c>
      <c r="R28" s="30">
        <v>2</v>
      </c>
      <c r="S28" s="30">
        <v>1</v>
      </c>
      <c r="T28" s="16">
        <f t="shared" si="4"/>
        <v>18.5</v>
      </c>
      <c r="U28" s="71">
        <f t="shared" si="5"/>
        <v>0.46250000000000002</v>
      </c>
      <c r="V28" s="67" t="s">
        <v>1</v>
      </c>
      <c r="W28" s="30">
        <v>1</v>
      </c>
      <c r="X28" s="30">
        <v>4</v>
      </c>
      <c r="Y28" s="30">
        <v>2</v>
      </c>
      <c r="Z28" s="30">
        <v>1</v>
      </c>
      <c r="AA28" s="16">
        <f t="shared" si="6"/>
        <v>8</v>
      </c>
      <c r="AB28" s="71">
        <f t="shared" si="7"/>
        <v>0.2</v>
      </c>
      <c r="AJ28" s="67"/>
      <c r="AK28" s="30"/>
      <c r="AL28" s="30"/>
      <c r="AM28" s="30"/>
      <c r="AN28" s="30"/>
      <c r="AO28" s="16"/>
      <c r="AP28" s="71"/>
      <c r="AQ28" s="67" t="s">
        <v>1</v>
      </c>
      <c r="AR28" s="30">
        <v>7</v>
      </c>
      <c r="AS28" s="30">
        <v>7.5</v>
      </c>
      <c r="AT28" s="30">
        <v>3</v>
      </c>
      <c r="AU28" s="30">
        <v>8.5</v>
      </c>
      <c r="AV28" s="16">
        <f t="shared" si="10"/>
        <v>26</v>
      </c>
      <c r="AW28" s="71">
        <f t="shared" si="11"/>
        <v>0.65</v>
      </c>
    </row>
    <row r="29" spans="1:49" ht="15.75" x14ac:dyDescent="0.25">
      <c r="V29" s="16" t="s">
        <v>1</v>
      </c>
      <c r="W29" s="30">
        <v>0</v>
      </c>
      <c r="X29" s="30">
        <v>4</v>
      </c>
      <c r="Y29" s="30">
        <v>2</v>
      </c>
      <c r="Z29" s="30">
        <v>1</v>
      </c>
      <c r="AA29" s="16">
        <f t="shared" si="6"/>
        <v>7</v>
      </c>
      <c r="AB29" s="71">
        <f t="shared" si="7"/>
        <v>0.17499999999999999</v>
      </c>
      <c r="AJ29" s="67"/>
      <c r="AK29" s="30"/>
      <c r="AL29" s="30"/>
      <c r="AM29" s="30"/>
      <c r="AN29" s="30"/>
      <c r="AO29" s="16"/>
      <c r="AP29" s="71"/>
      <c r="AQ29" s="67" t="s">
        <v>2</v>
      </c>
      <c r="AR29" s="30">
        <v>10</v>
      </c>
      <c r="AS29" s="30">
        <v>7.5</v>
      </c>
      <c r="AT29" s="30">
        <v>4.5</v>
      </c>
      <c r="AU29" s="30">
        <v>3.5</v>
      </c>
      <c r="AV29" s="16">
        <f t="shared" si="10"/>
        <v>25.5</v>
      </c>
      <c r="AW29" s="71">
        <f t="shared" si="11"/>
        <v>0.63749999999999996</v>
      </c>
    </row>
    <row r="30" spans="1:49" ht="15.75" x14ac:dyDescent="0.25">
      <c r="V30" s="16" t="s">
        <v>2</v>
      </c>
      <c r="W30" s="30">
        <v>0</v>
      </c>
      <c r="X30" s="30">
        <v>2</v>
      </c>
      <c r="Y30" s="30">
        <v>0</v>
      </c>
      <c r="Z30" s="30">
        <v>1</v>
      </c>
      <c r="AA30" s="16">
        <f t="shared" si="6"/>
        <v>3</v>
      </c>
      <c r="AB30" s="71">
        <f t="shared" si="7"/>
        <v>7.4999999999999997E-2</v>
      </c>
      <c r="AJ30" s="67"/>
      <c r="AK30" s="30"/>
      <c r="AL30" s="30"/>
      <c r="AM30" s="30"/>
      <c r="AN30" s="30"/>
      <c r="AO30" s="16"/>
      <c r="AP30" s="71"/>
      <c r="AQ30" s="67" t="s">
        <v>2</v>
      </c>
      <c r="AR30" s="30">
        <v>9.5</v>
      </c>
      <c r="AS30" s="30">
        <v>7.5</v>
      </c>
      <c r="AT30" s="30">
        <v>3</v>
      </c>
      <c r="AU30" s="30">
        <v>5</v>
      </c>
      <c r="AV30" s="16">
        <f t="shared" si="10"/>
        <v>25</v>
      </c>
      <c r="AW30" s="71">
        <f t="shared" si="11"/>
        <v>0.625</v>
      </c>
    </row>
    <row r="31" spans="1:49" ht="15.75" x14ac:dyDescent="0.25">
      <c r="AJ31" s="16"/>
      <c r="AK31" s="30"/>
      <c r="AL31" s="30"/>
      <c r="AM31" s="30"/>
      <c r="AN31" s="30"/>
      <c r="AO31" s="16"/>
      <c r="AP31" s="71"/>
      <c r="AQ31" s="16" t="s">
        <v>1</v>
      </c>
      <c r="AR31" s="30">
        <v>10</v>
      </c>
      <c r="AS31" s="30">
        <v>2.5</v>
      </c>
      <c r="AT31" s="30">
        <v>1.5</v>
      </c>
      <c r="AU31" s="30">
        <v>9.5</v>
      </c>
      <c r="AV31" s="16">
        <f t="shared" si="10"/>
        <v>23.5</v>
      </c>
      <c r="AW31" s="71">
        <f t="shared" si="11"/>
        <v>0.58750000000000002</v>
      </c>
    </row>
    <row r="32" spans="1:49" ht="15.75" x14ac:dyDescent="0.25">
      <c r="A32" s="126" t="s">
        <v>131</v>
      </c>
      <c r="B32" s="126">
        <f>_xlfn.VAR.P(B3:B28)</f>
        <v>6.3065828402366861</v>
      </c>
      <c r="C32" s="126">
        <f t="shared" ref="C32:F32" si="12">_xlfn.VAR.P(C3:C28)</f>
        <v>7.4822485207100593</v>
      </c>
      <c r="D32" s="126">
        <f t="shared" si="12"/>
        <v>1.7322485207100591</v>
      </c>
      <c r="E32" s="126">
        <f t="shared" si="12"/>
        <v>2.3524408284023668</v>
      </c>
      <c r="F32" s="126">
        <f t="shared" si="12"/>
        <v>22.871301775147931</v>
      </c>
      <c r="H32" s="126" t="s">
        <v>131</v>
      </c>
      <c r="I32" s="126">
        <f>_xlfn.VAR.P(I3:I22)</f>
        <v>2.69</v>
      </c>
      <c r="J32" s="126">
        <f t="shared" ref="J32:M32" si="13">_xlfn.VAR.P(J3:J22)</f>
        <v>9.1068750000000005</v>
      </c>
      <c r="K32" s="126">
        <f t="shared" si="13"/>
        <v>16.147500000000001</v>
      </c>
      <c r="L32" s="126">
        <f>_xlfn.VAR.P(L3:L22)</f>
        <v>17.046875</v>
      </c>
      <c r="M32" s="126">
        <f t="shared" si="13"/>
        <v>41.677500000000002</v>
      </c>
      <c r="N32" s="126"/>
      <c r="O32" s="126" t="s">
        <v>131</v>
      </c>
      <c r="P32" s="126">
        <f>_xlfn.VAR.P(P3:P28)</f>
        <v>0.11686390532544383</v>
      </c>
      <c r="Q32" s="126">
        <f t="shared" ref="Q32:T32" si="14">_xlfn.VAR.P(Q3:Q28)</f>
        <v>1.2503698224852071</v>
      </c>
      <c r="R32" s="126">
        <f t="shared" si="14"/>
        <v>6.6246301775147929</v>
      </c>
      <c r="S32" s="126">
        <f t="shared" si="14"/>
        <v>5.5902366863905328</v>
      </c>
      <c r="T32" s="126">
        <f t="shared" si="14"/>
        <v>21.909763313609467</v>
      </c>
      <c r="U32" s="126"/>
      <c r="V32" s="126" t="s">
        <v>131</v>
      </c>
      <c r="W32" s="126">
        <f>_xlfn.VAR.P(W3:W30)</f>
        <v>15.729591836734693</v>
      </c>
      <c r="X32" s="126">
        <f t="shared" ref="X32:AA32" si="15">_xlfn.VAR.P(X3:X30)</f>
        <v>5.2576530612244898</v>
      </c>
      <c r="Y32" s="126">
        <f t="shared" si="15"/>
        <v>12.959183673469388</v>
      </c>
      <c r="Z32" s="126">
        <f t="shared" si="15"/>
        <v>8.8099489795918373</v>
      </c>
      <c r="AA32" s="126">
        <f t="shared" si="15"/>
        <v>69.202806122448976</v>
      </c>
      <c r="AB32" s="126"/>
      <c r="AC32" s="126" t="s">
        <v>131</v>
      </c>
      <c r="AD32" s="126">
        <f>_xlfn.VAR.P(AD3:AD30)</f>
        <v>1.5501543209876543</v>
      </c>
      <c r="AE32" s="126">
        <f t="shared" ref="AE32:AG32" si="16">_xlfn.VAR.P(AE3:AE30)</f>
        <v>5.4483024691358022</v>
      </c>
      <c r="AF32" s="126">
        <f t="shared" si="16"/>
        <v>11.459876543209877</v>
      </c>
      <c r="AG32" s="126">
        <f t="shared" si="16"/>
        <v>17.666666666666668</v>
      </c>
      <c r="AH32" s="126">
        <f>_xlfn.VAR.P(AH3:AH30)</f>
        <v>44.682098765432102</v>
      </c>
      <c r="AI32" s="126"/>
      <c r="AJ32" s="16"/>
      <c r="AK32" s="30"/>
      <c r="AL32" s="30"/>
      <c r="AM32" s="30"/>
      <c r="AN32" s="30"/>
      <c r="AO32" s="16"/>
      <c r="AP32" s="71"/>
      <c r="AQ32" s="16" t="s">
        <v>1</v>
      </c>
      <c r="AR32" s="30">
        <v>7</v>
      </c>
      <c r="AS32" s="30">
        <v>4</v>
      </c>
      <c r="AT32" s="30">
        <v>7</v>
      </c>
      <c r="AU32" s="30">
        <v>3.5</v>
      </c>
      <c r="AV32" s="16">
        <f t="shared" si="10"/>
        <v>21.5</v>
      </c>
      <c r="AW32" s="71">
        <f t="shared" si="11"/>
        <v>0.53749999999999998</v>
      </c>
    </row>
    <row r="33" spans="1:49" ht="15.75" x14ac:dyDescent="0.25">
      <c r="A33" t="s">
        <v>130</v>
      </c>
      <c r="B33">
        <f>SUM(B32:E32)</f>
        <v>17.873520710059168</v>
      </c>
      <c r="H33" t="s">
        <v>130</v>
      </c>
      <c r="I33">
        <f>SUM(I32:L32)</f>
        <v>44.991250000000001</v>
      </c>
      <c r="O33" t="s">
        <v>130</v>
      </c>
      <c r="P33">
        <f>SUM(P32:S32)</f>
        <v>13.582100591715976</v>
      </c>
      <c r="V33" t="s">
        <v>130</v>
      </c>
      <c r="W33">
        <f>SUM(W32:Z32)</f>
        <v>42.756377551020407</v>
      </c>
      <c r="AC33" t="s">
        <v>130</v>
      </c>
      <c r="AD33">
        <f>SUM(AD32:AG32)</f>
        <v>36.125</v>
      </c>
      <c r="AJ33" s="16"/>
      <c r="AK33" s="30"/>
      <c r="AL33" s="30"/>
      <c r="AM33" s="30"/>
      <c r="AN33" s="30"/>
      <c r="AO33" s="16"/>
      <c r="AP33" s="71"/>
      <c r="AQ33" s="16" t="s">
        <v>2</v>
      </c>
      <c r="AR33" s="30">
        <v>8</v>
      </c>
      <c r="AS33" s="30">
        <v>7.5</v>
      </c>
      <c r="AT33" s="30">
        <v>3</v>
      </c>
      <c r="AU33" s="30">
        <v>2</v>
      </c>
      <c r="AV33" s="16">
        <f t="shared" si="10"/>
        <v>20.5</v>
      </c>
      <c r="AW33" s="71">
        <f t="shared" si="11"/>
        <v>0.51249999999999996</v>
      </c>
    </row>
    <row r="34" spans="1:49" x14ac:dyDescent="0.25">
      <c r="A34" t="s">
        <v>132</v>
      </c>
      <c r="B34">
        <f>4/3*(1-B33/F32)</f>
        <v>0.29135674708406123</v>
      </c>
      <c r="H34" t="s">
        <v>132</v>
      </c>
      <c r="I34">
        <f>4/3*(1-I33/M32)</f>
        <v>-0.10601243676644057</v>
      </c>
      <c r="O34" t="s">
        <v>132</v>
      </c>
      <c r="P34">
        <f>4/3*(1-P33/T32)</f>
        <v>0.50678549726554589</v>
      </c>
      <c r="V34" t="s">
        <v>132</v>
      </c>
      <c r="W34">
        <f>4/3*(1-W33/AA32)</f>
        <v>0.50954443522870385</v>
      </c>
      <c r="AC34" t="s">
        <v>132</v>
      </c>
      <c r="AD34">
        <f>4/3*(1-AD33/AH32)</f>
        <v>0.25534756280076448</v>
      </c>
    </row>
    <row r="35" spans="1:49" x14ac:dyDescent="0.25">
      <c r="AQ35" s="126" t="s">
        <v>131</v>
      </c>
      <c r="AR35" s="126">
        <f>_xlfn.VAR.P(AR3:AR33)</f>
        <v>1.2658688865764829</v>
      </c>
      <c r="AS35" s="126">
        <f t="shared" ref="AS35:AV35" si="17">_xlfn.VAR.P(AS3:AS33)</f>
        <v>2.9547346514047867</v>
      </c>
      <c r="AT35" s="126">
        <f t="shared" si="17"/>
        <v>6.3928199791883458</v>
      </c>
      <c r="AU35" s="126">
        <f t="shared" si="17"/>
        <v>6.9151925078043703</v>
      </c>
      <c r="AV35" s="126">
        <f t="shared" si="17"/>
        <v>28.249739854318417</v>
      </c>
    </row>
    <row r="36" spans="1:49" x14ac:dyDescent="0.25">
      <c r="AQ36" t="s">
        <v>130</v>
      </c>
      <c r="AR36">
        <f>SUM(AR35:AU35)</f>
        <v>17.528616024973985</v>
      </c>
    </row>
    <row r="37" spans="1:49" x14ac:dyDescent="0.25">
      <c r="AQ37" t="s">
        <v>132</v>
      </c>
      <c r="AR37">
        <f>4/3*(1-AR36/AV35)</f>
        <v>0.5060164039094347</v>
      </c>
    </row>
  </sheetData>
  <mergeCells count="7">
    <mergeCell ref="AQ1:AW1"/>
    <mergeCell ref="A1:G1"/>
    <mergeCell ref="H1:N1"/>
    <mergeCell ref="O1:U1"/>
    <mergeCell ref="V1:AB1"/>
    <mergeCell ref="AC1:AI1"/>
    <mergeCell ref="AJ1:AP1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"/>
  <sheetViews>
    <sheetView topLeftCell="Q23" zoomScale="86" zoomScaleNormal="86" workbookViewId="0">
      <selection activeCell="AD46" sqref="AD46:AE46"/>
    </sheetView>
  </sheetViews>
  <sheetFormatPr defaultRowHeight="15" x14ac:dyDescent="0.25"/>
  <sheetData>
    <row r="1" spans="1:35" ht="18.75" x14ac:dyDescent="0.3">
      <c r="A1" s="181" t="s">
        <v>0</v>
      </c>
      <c r="B1" s="181"/>
      <c r="C1" s="181"/>
      <c r="D1" s="181"/>
      <c r="E1" s="181"/>
      <c r="F1" s="181"/>
      <c r="G1" s="192"/>
      <c r="H1" s="193" t="s">
        <v>10</v>
      </c>
      <c r="I1" s="181"/>
      <c r="J1" s="181"/>
      <c r="K1" s="181"/>
      <c r="L1" s="181"/>
      <c r="M1" s="181"/>
      <c r="N1" s="181"/>
      <c r="O1" s="193" t="s">
        <v>11</v>
      </c>
      <c r="P1" s="181"/>
      <c r="Q1" s="181"/>
      <c r="R1" s="181"/>
      <c r="S1" s="181"/>
      <c r="T1" s="181"/>
      <c r="U1" s="181"/>
      <c r="V1" s="193" t="s">
        <v>12</v>
      </c>
      <c r="W1" s="181"/>
      <c r="X1" s="181"/>
      <c r="Y1" s="181"/>
      <c r="Z1" s="181"/>
      <c r="AA1" s="181"/>
      <c r="AB1" s="181"/>
      <c r="AC1" s="193" t="s">
        <v>13</v>
      </c>
      <c r="AD1" s="181"/>
      <c r="AE1" s="181"/>
      <c r="AF1" s="181"/>
      <c r="AG1" s="181"/>
      <c r="AH1" s="181"/>
      <c r="AI1" s="181"/>
    </row>
    <row r="2" spans="1:35" ht="15.75" x14ac:dyDescent="0.25">
      <c r="A2" s="27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28" t="s">
        <v>9</v>
      </c>
      <c r="H2" s="20" t="s">
        <v>3</v>
      </c>
      <c r="I2" s="6" t="s">
        <v>4</v>
      </c>
      <c r="J2" s="6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20" t="s">
        <v>3</v>
      </c>
      <c r="P2" s="6" t="s">
        <v>4</v>
      </c>
      <c r="Q2" s="6" t="s">
        <v>5</v>
      </c>
      <c r="R2" s="6" t="s">
        <v>6</v>
      </c>
      <c r="S2" s="6" t="s">
        <v>7</v>
      </c>
      <c r="T2" s="6" t="s">
        <v>8</v>
      </c>
      <c r="U2" s="6" t="s">
        <v>9</v>
      </c>
      <c r="V2" s="20" t="s">
        <v>3</v>
      </c>
      <c r="W2" s="6" t="s">
        <v>4</v>
      </c>
      <c r="X2" s="6" t="s">
        <v>5</v>
      </c>
      <c r="Y2" s="6" t="s">
        <v>6</v>
      </c>
      <c r="Z2" s="6" t="s">
        <v>7</v>
      </c>
      <c r="AA2" s="6" t="s">
        <v>8</v>
      </c>
      <c r="AB2" s="6" t="s">
        <v>9</v>
      </c>
      <c r="AC2" s="20" t="s">
        <v>3</v>
      </c>
      <c r="AD2" s="6" t="s">
        <v>4</v>
      </c>
      <c r="AE2" s="6" t="s">
        <v>5</v>
      </c>
      <c r="AF2" s="6" t="s">
        <v>6</v>
      </c>
      <c r="AG2" s="6" t="s">
        <v>7</v>
      </c>
      <c r="AH2" s="6" t="s">
        <v>8</v>
      </c>
      <c r="AI2" s="6" t="s">
        <v>9</v>
      </c>
    </row>
    <row r="3" spans="1:35" ht="15.75" x14ac:dyDescent="0.25">
      <c r="A3" s="38" t="s">
        <v>1</v>
      </c>
      <c r="B3" s="36">
        <v>3</v>
      </c>
      <c r="C3" s="36">
        <v>10</v>
      </c>
      <c r="D3" s="36">
        <v>10</v>
      </c>
      <c r="E3" s="36">
        <v>9.5</v>
      </c>
      <c r="F3" s="38">
        <f>SUM(B3:E3)</f>
        <v>32.5</v>
      </c>
      <c r="G3" s="39">
        <f>F3/40</f>
        <v>0.8125</v>
      </c>
      <c r="H3" s="38" t="s">
        <v>1</v>
      </c>
      <c r="I3" s="36">
        <v>10</v>
      </c>
      <c r="J3" s="36">
        <v>8</v>
      </c>
      <c r="K3" s="36">
        <v>10</v>
      </c>
      <c r="L3" s="36">
        <v>10</v>
      </c>
      <c r="M3" s="38">
        <f>SUM(I3:L3)</f>
        <v>38</v>
      </c>
      <c r="N3" s="40">
        <f>M3/40</f>
        <v>0.95</v>
      </c>
      <c r="O3" s="38" t="s">
        <v>1</v>
      </c>
      <c r="P3" s="36">
        <v>10</v>
      </c>
      <c r="Q3" s="36">
        <v>10</v>
      </c>
      <c r="R3" s="36">
        <v>9</v>
      </c>
      <c r="S3" s="36">
        <v>9</v>
      </c>
      <c r="T3" s="38">
        <f>SUM(P3:S3)</f>
        <v>38</v>
      </c>
      <c r="U3" s="39">
        <f>T3/40</f>
        <v>0.95</v>
      </c>
      <c r="V3" s="38" t="s">
        <v>1</v>
      </c>
      <c r="W3" s="36">
        <v>10</v>
      </c>
      <c r="X3" s="36">
        <v>8.5</v>
      </c>
      <c r="Y3" s="36">
        <v>10</v>
      </c>
      <c r="Z3" s="36">
        <v>10</v>
      </c>
      <c r="AA3" s="38">
        <f>SUM(W3:Z3)</f>
        <v>38.5</v>
      </c>
      <c r="AB3" s="42">
        <f>AA3/40</f>
        <v>0.96250000000000002</v>
      </c>
      <c r="AC3" s="26" t="s">
        <v>1</v>
      </c>
      <c r="AD3" s="29">
        <v>7</v>
      </c>
      <c r="AE3" s="29">
        <v>6</v>
      </c>
      <c r="AF3" s="29">
        <v>3</v>
      </c>
      <c r="AG3" s="29">
        <v>10</v>
      </c>
      <c r="AH3" s="26">
        <f>SUM(AD3:AG3)</f>
        <v>26</v>
      </c>
      <c r="AI3" s="31">
        <f>AH3/40</f>
        <v>0.65</v>
      </c>
    </row>
    <row r="4" spans="1:35" ht="15.75" x14ac:dyDescent="0.25">
      <c r="A4" s="12" t="s">
        <v>1</v>
      </c>
      <c r="B4" s="37">
        <v>10</v>
      </c>
      <c r="C4" s="37">
        <v>4</v>
      </c>
      <c r="D4" s="37">
        <v>6</v>
      </c>
      <c r="E4" s="37">
        <v>10</v>
      </c>
      <c r="F4" s="12">
        <f t="shared" ref="F4:F20" si="0">SUM(B4:E4)</f>
        <v>30</v>
      </c>
      <c r="G4" s="13">
        <f t="shared" ref="G4:G20" si="1">F4/40</f>
        <v>0.75</v>
      </c>
      <c r="H4" s="12" t="s">
        <v>1</v>
      </c>
      <c r="I4" s="37">
        <v>8</v>
      </c>
      <c r="J4" s="37">
        <v>6</v>
      </c>
      <c r="K4" s="37">
        <v>10</v>
      </c>
      <c r="L4" s="37">
        <v>9</v>
      </c>
      <c r="M4" s="12">
        <f t="shared" ref="M4:M11" si="2">SUM(I4:L4)</f>
        <v>33</v>
      </c>
      <c r="N4" s="41">
        <f t="shared" ref="N4:N12" si="3">M4/40</f>
        <v>0.82499999999999996</v>
      </c>
      <c r="O4" s="12" t="s">
        <v>1</v>
      </c>
      <c r="P4" s="37">
        <v>8.5</v>
      </c>
      <c r="Q4" s="37">
        <v>10</v>
      </c>
      <c r="R4" s="37">
        <v>10</v>
      </c>
      <c r="S4" s="37">
        <v>9</v>
      </c>
      <c r="T4" s="12">
        <f t="shared" ref="T4:T14" si="4">SUM(P4:S4)</f>
        <v>37.5</v>
      </c>
      <c r="U4" s="13">
        <f t="shared" ref="U4:U14" si="5">T4/40</f>
        <v>0.9375</v>
      </c>
      <c r="V4" s="12" t="s">
        <v>1</v>
      </c>
      <c r="W4" s="37">
        <v>10</v>
      </c>
      <c r="X4" s="37">
        <v>10</v>
      </c>
      <c r="Y4" s="37">
        <v>10</v>
      </c>
      <c r="Z4" s="37">
        <v>7</v>
      </c>
      <c r="AA4" s="12">
        <f t="shared" ref="AA4:AA10" si="6">SUM(W4:Z4)</f>
        <v>37</v>
      </c>
      <c r="AB4" s="14">
        <f t="shared" ref="AB4:AB10" si="7">AA4/40</f>
        <v>0.92500000000000004</v>
      </c>
      <c r="AC4" s="16" t="s">
        <v>1</v>
      </c>
      <c r="AD4" s="30">
        <v>10</v>
      </c>
      <c r="AE4" s="30">
        <v>10</v>
      </c>
      <c r="AF4" s="30">
        <v>4</v>
      </c>
      <c r="AG4" s="30">
        <v>0</v>
      </c>
      <c r="AH4" s="16">
        <f t="shared" ref="AH4:AH18" si="8">SUM(AD4:AG4)</f>
        <v>24</v>
      </c>
      <c r="AI4" s="17">
        <f t="shared" ref="AI4:AI18" si="9">AH4/40</f>
        <v>0.6</v>
      </c>
    </row>
    <row r="5" spans="1:35" ht="15.75" x14ac:dyDescent="0.25">
      <c r="A5" s="12" t="s">
        <v>1</v>
      </c>
      <c r="B5" s="37">
        <v>10</v>
      </c>
      <c r="C5" s="37">
        <v>4</v>
      </c>
      <c r="D5" s="37">
        <v>9</v>
      </c>
      <c r="E5" s="37">
        <v>3.5</v>
      </c>
      <c r="F5" s="12">
        <f t="shared" si="0"/>
        <v>26.5</v>
      </c>
      <c r="G5" s="13">
        <f t="shared" si="1"/>
        <v>0.66249999999999998</v>
      </c>
      <c r="H5" s="12" t="s">
        <v>1</v>
      </c>
      <c r="I5" s="37">
        <v>10</v>
      </c>
      <c r="J5" s="37">
        <v>10</v>
      </c>
      <c r="K5" s="37">
        <v>10</v>
      </c>
      <c r="L5" s="37">
        <v>0</v>
      </c>
      <c r="M5" s="12">
        <f t="shared" si="2"/>
        <v>30</v>
      </c>
      <c r="N5" s="41">
        <f t="shared" si="3"/>
        <v>0.75</v>
      </c>
      <c r="O5" s="12" t="s">
        <v>1</v>
      </c>
      <c r="P5" s="37">
        <v>9</v>
      </c>
      <c r="Q5" s="37">
        <v>10</v>
      </c>
      <c r="R5" s="37">
        <v>9</v>
      </c>
      <c r="S5" s="37">
        <v>9</v>
      </c>
      <c r="T5" s="12">
        <f t="shared" si="4"/>
        <v>37</v>
      </c>
      <c r="U5" s="13">
        <f t="shared" si="5"/>
        <v>0.92500000000000004</v>
      </c>
      <c r="V5" s="12" t="s">
        <v>1</v>
      </c>
      <c r="W5" s="37">
        <v>8</v>
      </c>
      <c r="X5" s="37">
        <v>7</v>
      </c>
      <c r="Y5" s="37">
        <v>6</v>
      </c>
      <c r="Z5" s="37">
        <v>5</v>
      </c>
      <c r="AA5" s="12">
        <f t="shared" si="6"/>
        <v>26</v>
      </c>
      <c r="AB5" s="14">
        <f t="shared" si="7"/>
        <v>0.65</v>
      </c>
      <c r="AC5" s="16" t="s">
        <v>1</v>
      </c>
      <c r="AD5" s="30">
        <v>1</v>
      </c>
      <c r="AE5" s="30">
        <v>10</v>
      </c>
      <c r="AF5" s="30">
        <v>0</v>
      </c>
      <c r="AG5" s="30">
        <v>10</v>
      </c>
      <c r="AH5" s="16">
        <f t="shared" si="8"/>
        <v>21</v>
      </c>
      <c r="AI5" s="17">
        <f t="shared" si="9"/>
        <v>0.52500000000000002</v>
      </c>
    </row>
    <row r="6" spans="1:35" ht="15.75" x14ac:dyDescent="0.25">
      <c r="A6" s="12" t="s">
        <v>2</v>
      </c>
      <c r="B6" s="37">
        <v>4</v>
      </c>
      <c r="C6" s="37">
        <v>7.5</v>
      </c>
      <c r="D6" s="37">
        <v>6</v>
      </c>
      <c r="E6" s="37">
        <v>7</v>
      </c>
      <c r="F6" s="12">
        <f t="shared" si="0"/>
        <v>24.5</v>
      </c>
      <c r="G6" s="13">
        <f t="shared" si="1"/>
        <v>0.61250000000000004</v>
      </c>
      <c r="H6" s="12" t="s">
        <v>1</v>
      </c>
      <c r="I6" s="37">
        <v>10</v>
      </c>
      <c r="J6" s="37">
        <v>8</v>
      </c>
      <c r="K6" s="37">
        <v>7</v>
      </c>
      <c r="L6" s="37">
        <v>0</v>
      </c>
      <c r="M6" s="12">
        <f t="shared" si="2"/>
        <v>25</v>
      </c>
      <c r="N6" s="41">
        <f t="shared" si="3"/>
        <v>0.625</v>
      </c>
      <c r="O6" s="12" t="s">
        <v>2</v>
      </c>
      <c r="P6" s="37">
        <v>8</v>
      </c>
      <c r="Q6" s="37">
        <v>10</v>
      </c>
      <c r="R6" s="37">
        <v>9</v>
      </c>
      <c r="S6" s="37">
        <v>8</v>
      </c>
      <c r="T6" s="12">
        <f t="shared" si="4"/>
        <v>35</v>
      </c>
      <c r="U6" s="13">
        <f t="shared" si="5"/>
        <v>0.875</v>
      </c>
      <c r="V6" s="12" t="s">
        <v>1</v>
      </c>
      <c r="W6" s="37">
        <v>0</v>
      </c>
      <c r="X6" s="37">
        <v>8.5</v>
      </c>
      <c r="Y6" s="37">
        <v>6</v>
      </c>
      <c r="Z6" s="37">
        <v>8</v>
      </c>
      <c r="AA6" s="12">
        <f t="shared" si="6"/>
        <v>22.5</v>
      </c>
      <c r="AB6" s="14">
        <f t="shared" si="7"/>
        <v>0.5625</v>
      </c>
      <c r="AC6" s="16" t="s">
        <v>2</v>
      </c>
      <c r="AD6" s="30">
        <v>10</v>
      </c>
      <c r="AE6" s="30">
        <v>6</v>
      </c>
      <c r="AF6" s="30">
        <v>0</v>
      </c>
      <c r="AG6" s="30">
        <v>0</v>
      </c>
      <c r="AH6" s="16">
        <f t="shared" si="8"/>
        <v>16</v>
      </c>
      <c r="AI6" s="17">
        <f t="shared" si="9"/>
        <v>0.4</v>
      </c>
    </row>
    <row r="7" spans="1:35" ht="15.75" x14ac:dyDescent="0.25">
      <c r="A7" s="12" t="s">
        <v>1</v>
      </c>
      <c r="B7" s="37">
        <v>3</v>
      </c>
      <c r="C7" s="37">
        <v>7</v>
      </c>
      <c r="D7" s="37">
        <v>7</v>
      </c>
      <c r="E7" s="37">
        <v>7</v>
      </c>
      <c r="F7" s="12">
        <f t="shared" si="0"/>
        <v>24</v>
      </c>
      <c r="G7" s="13">
        <f t="shared" si="1"/>
        <v>0.6</v>
      </c>
      <c r="H7" s="12" t="s">
        <v>1</v>
      </c>
      <c r="I7" s="37">
        <v>10</v>
      </c>
      <c r="J7" s="37">
        <v>8</v>
      </c>
      <c r="K7" s="37">
        <v>2</v>
      </c>
      <c r="L7" s="37">
        <v>0</v>
      </c>
      <c r="M7" s="12">
        <f t="shared" si="2"/>
        <v>20</v>
      </c>
      <c r="N7" s="41">
        <f t="shared" si="3"/>
        <v>0.5</v>
      </c>
      <c r="O7" s="12" t="s">
        <v>1</v>
      </c>
      <c r="P7" s="37">
        <v>10</v>
      </c>
      <c r="Q7" s="37">
        <v>10</v>
      </c>
      <c r="R7" s="37">
        <v>9.5</v>
      </c>
      <c r="S7" s="37">
        <v>4</v>
      </c>
      <c r="T7" s="12">
        <f t="shared" si="4"/>
        <v>33.5</v>
      </c>
      <c r="U7" s="13">
        <f t="shared" si="5"/>
        <v>0.83750000000000002</v>
      </c>
      <c r="V7" s="12" t="s">
        <v>2</v>
      </c>
      <c r="W7" s="37">
        <v>10</v>
      </c>
      <c r="X7" s="37">
        <v>2</v>
      </c>
      <c r="Y7" s="37">
        <v>6</v>
      </c>
      <c r="Z7" s="37">
        <v>3</v>
      </c>
      <c r="AA7" s="12">
        <f t="shared" si="6"/>
        <v>21</v>
      </c>
      <c r="AB7" s="14">
        <f t="shared" si="7"/>
        <v>0.52500000000000002</v>
      </c>
      <c r="AC7" s="16" t="s">
        <v>2</v>
      </c>
      <c r="AD7" s="30">
        <v>10</v>
      </c>
      <c r="AE7" s="30">
        <v>3</v>
      </c>
      <c r="AF7" s="30">
        <v>0</v>
      </c>
      <c r="AG7" s="30">
        <v>4</v>
      </c>
      <c r="AH7" s="16">
        <f t="shared" si="8"/>
        <v>17</v>
      </c>
      <c r="AI7" s="17">
        <f t="shared" si="9"/>
        <v>0.42499999999999999</v>
      </c>
    </row>
    <row r="8" spans="1:35" ht="15.75" x14ac:dyDescent="0.25">
      <c r="A8" s="12" t="s">
        <v>1</v>
      </c>
      <c r="B8" s="37">
        <v>3</v>
      </c>
      <c r="C8" s="37">
        <v>7</v>
      </c>
      <c r="D8" s="37">
        <v>7</v>
      </c>
      <c r="E8" s="37">
        <v>6.5</v>
      </c>
      <c r="F8" s="12">
        <f t="shared" si="0"/>
        <v>23.5</v>
      </c>
      <c r="G8" s="13">
        <f t="shared" si="1"/>
        <v>0.58750000000000002</v>
      </c>
      <c r="H8" s="12" t="s">
        <v>1</v>
      </c>
      <c r="I8" s="37">
        <v>10</v>
      </c>
      <c r="J8" s="37">
        <v>2</v>
      </c>
      <c r="K8" s="37">
        <v>8</v>
      </c>
      <c r="L8" s="37">
        <v>0</v>
      </c>
      <c r="M8" s="12">
        <f t="shared" si="2"/>
        <v>20</v>
      </c>
      <c r="N8" s="41">
        <f t="shared" si="3"/>
        <v>0.5</v>
      </c>
      <c r="O8" s="12" t="s">
        <v>1</v>
      </c>
      <c r="P8" s="37">
        <v>10</v>
      </c>
      <c r="Q8" s="37">
        <v>10</v>
      </c>
      <c r="R8" s="37">
        <v>6</v>
      </c>
      <c r="S8" s="37">
        <v>7</v>
      </c>
      <c r="T8" s="12">
        <f t="shared" si="4"/>
        <v>33</v>
      </c>
      <c r="U8" s="13">
        <f t="shared" si="5"/>
        <v>0.82499999999999996</v>
      </c>
      <c r="V8" s="12" t="s">
        <v>2</v>
      </c>
      <c r="W8" s="37">
        <v>1</v>
      </c>
      <c r="X8" s="37">
        <v>5.5</v>
      </c>
      <c r="Y8" s="37">
        <v>10</v>
      </c>
      <c r="Z8" s="37">
        <v>2</v>
      </c>
      <c r="AA8" s="12">
        <f t="shared" si="6"/>
        <v>18.5</v>
      </c>
      <c r="AB8" s="14">
        <f t="shared" si="7"/>
        <v>0.46250000000000002</v>
      </c>
      <c r="AC8" s="16" t="s">
        <v>1</v>
      </c>
      <c r="AD8" s="30">
        <v>3</v>
      </c>
      <c r="AE8" s="30">
        <v>10</v>
      </c>
      <c r="AF8" s="30">
        <v>0</v>
      </c>
      <c r="AG8" s="30">
        <v>0</v>
      </c>
      <c r="AH8" s="16">
        <f t="shared" si="8"/>
        <v>13</v>
      </c>
      <c r="AI8" s="17">
        <f t="shared" si="9"/>
        <v>0.32500000000000001</v>
      </c>
    </row>
    <row r="9" spans="1:35" ht="15.75" x14ac:dyDescent="0.25">
      <c r="A9" s="12" t="s">
        <v>1</v>
      </c>
      <c r="B9" s="37">
        <v>3</v>
      </c>
      <c r="C9" s="37">
        <v>8</v>
      </c>
      <c r="D9" s="37">
        <v>3</v>
      </c>
      <c r="E9" s="37">
        <v>8</v>
      </c>
      <c r="F9" s="12">
        <f t="shared" si="0"/>
        <v>22</v>
      </c>
      <c r="G9" s="13">
        <f t="shared" si="1"/>
        <v>0.55000000000000004</v>
      </c>
      <c r="H9" s="12" t="s">
        <v>1</v>
      </c>
      <c r="I9" s="37">
        <v>10</v>
      </c>
      <c r="J9" s="37">
        <v>0</v>
      </c>
      <c r="K9" s="37">
        <v>10</v>
      </c>
      <c r="L9" s="37">
        <v>0</v>
      </c>
      <c r="M9" s="12">
        <f t="shared" si="2"/>
        <v>20</v>
      </c>
      <c r="N9" s="41">
        <f t="shared" si="3"/>
        <v>0.5</v>
      </c>
      <c r="O9" s="12" t="s">
        <v>1</v>
      </c>
      <c r="P9" s="37">
        <v>10</v>
      </c>
      <c r="Q9" s="37">
        <v>10</v>
      </c>
      <c r="R9" s="37">
        <v>4</v>
      </c>
      <c r="S9" s="37">
        <v>7</v>
      </c>
      <c r="T9" s="12">
        <f t="shared" si="4"/>
        <v>31</v>
      </c>
      <c r="U9" s="13">
        <f t="shared" si="5"/>
        <v>0.77500000000000002</v>
      </c>
      <c r="V9" s="12" t="s">
        <v>1</v>
      </c>
      <c r="W9" s="37">
        <v>2</v>
      </c>
      <c r="X9" s="37">
        <v>5</v>
      </c>
      <c r="Y9" s="37">
        <v>6</v>
      </c>
      <c r="Z9" s="37">
        <v>5</v>
      </c>
      <c r="AA9" s="12">
        <f t="shared" si="6"/>
        <v>18</v>
      </c>
      <c r="AB9" s="14">
        <f t="shared" si="7"/>
        <v>0.45</v>
      </c>
      <c r="AC9" s="16" t="s">
        <v>2</v>
      </c>
      <c r="AD9" s="30">
        <v>8</v>
      </c>
      <c r="AE9" s="30">
        <v>5</v>
      </c>
      <c r="AF9" s="30">
        <v>0</v>
      </c>
      <c r="AG9" s="30">
        <v>0</v>
      </c>
      <c r="AH9" s="16">
        <f t="shared" si="8"/>
        <v>13</v>
      </c>
      <c r="AI9" s="17">
        <f t="shared" si="9"/>
        <v>0.32500000000000001</v>
      </c>
    </row>
    <row r="10" spans="1:35" ht="15.75" x14ac:dyDescent="0.25">
      <c r="A10" s="12" t="s">
        <v>1</v>
      </c>
      <c r="B10" s="37">
        <v>10</v>
      </c>
      <c r="C10" s="37">
        <v>2</v>
      </c>
      <c r="D10" s="37">
        <v>5</v>
      </c>
      <c r="E10" s="37">
        <v>3.5</v>
      </c>
      <c r="F10" s="12">
        <f t="shared" si="0"/>
        <v>20.5</v>
      </c>
      <c r="G10" s="13">
        <f t="shared" si="1"/>
        <v>0.51249999999999996</v>
      </c>
      <c r="H10" s="12" t="s">
        <v>1</v>
      </c>
      <c r="I10" s="37">
        <v>7</v>
      </c>
      <c r="J10" s="37">
        <v>0</v>
      </c>
      <c r="K10" s="37">
        <v>10</v>
      </c>
      <c r="L10" s="37">
        <v>0</v>
      </c>
      <c r="M10" s="12">
        <f t="shared" si="2"/>
        <v>17</v>
      </c>
      <c r="N10" s="41">
        <f t="shared" si="3"/>
        <v>0.42499999999999999</v>
      </c>
      <c r="O10" s="12" t="s">
        <v>1</v>
      </c>
      <c r="P10" s="37">
        <v>5.5</v>
      </c>
      <c r="Q10" s="37">
        <v>7</v>
      </c>
      <c r="R10" s="37">
        <v>9</v>
      </c>
      <c r="S10" s="37">
        <v>9</v>
      </c>
      <c r="T10" s="12">
        <f t="shared" si="4"/>
        <v>30.5</v>
      </c>
      <c r="U10" s="13">
        <f t="shared" si="5"/>
        <v>0.76249999999999996</v>
      </c>
      <c r="V10" s="12" t="s">
        <v>1</v>
      </c>
      <c r="W10" s="37">
        <v>0</v>
      </c>
      <c r="X10" s="37">
        <v>0</v>
      </c>
      <c r="Y10" s="37">
        <v>0</v>
      </c>
      <c r="Z10" s="37">
        <v>2</v>
      </c>
      <c r="AA10" s="12">
        <f t="shared" si="6"/>
        <v>2</v>
      </c>
      <c r="AB10" s="14">
        <f t="shared" si="7"/>
        <v>0.05</v>
      </c>
      <c r="AC10" s="16" t="s">
        <v>1</v>
      </c>
      <c r="AD10" s="30">
        <v>5</v>
      </c>
      <c r="AE10" s="30">
        <v>6</v>
      </c>
      <c r="AF10" s="30">
        <v>0</v>
      </c>
      <c r="AG10" s="30">
        <v>0</v>
      </c>
      <c r="AH10" s="16">
        <f t="shared" si="8"/>
        <v>11</v>
      </c>
      <c r="AI10" s="17">
        <f t="shared" si="9"/>
        <v>0.27500000000000002</v>
      </c>
    </row>
    <row r="11" spans="1:35" ht="15.75" x14ac:dyDescent="0.25">
      <c r="A11" s="12" t="s">
        <v>1</v>
      </c>
      <c r="B11" s="37">
        <v>3</v>
      </c>
      <c r="C11" s="37">
        <v>5</v>
      </c>
      <c r="D11" s="37">
        <v>2</v>
      </c>
      <c r="E11" s="37">
        <v>8</v>
      </c>
      <c r="F11" s="12">
        <f t="shared" si="0"/>
        <v>18</v>
      </c>
      <c r="G11" s="13">
        <f t="shared" si="1"/>
        <v>0.45</v>
      </c>
      <c r="H11" s="12" t="s">
        <v>1</v>
      </c>
      <c r="I11" s="37">
        <v>1</v>
      </c>
      <c r="J11" s="37">
        <v>0</v>
      </c>
      <c r="K11" s="37">
        <v>8</v>
      </c>
      <c r="L11" s="37">
        <v>0</v>
      </c>
      <c r="M11" s="12">
        <f t="shared" si="2"/>
        <v>9</v>
      </c>
      <c r="N11" s="41">
        <f t="shared" si="3"/>
        <v>0.22500000000000001</v>
      </c>
      <c r="O11" s="12" t="s">
        <v>1</v>
      </c>
      <c r="P11" s="37">
        <v>8</v>
      </c>
      <c r="Q11" s="37">
        <v>10</v>
      </c>
      <c r="R11" s="37">
        <v>3</v>
      </c>
      <c r="S11" s="37">
        <v>9</v>
      </c>
      <c r="T11" s="12">
        <f t="shared" si="4"/>
        <v>30</v>
      </c>
      <c r="U11" s="13">
        <f t="shared" si="5"/>
        <v>0.75</v>
      </c>
      <c r="AC11" s="16" t="s">
        <v>1</v>
      </c>
      <c r="AD11" s="30">
        <v>7</v>
      </c>
      <c r="AE11" s="30">
        <v>4</v>
      </c>
      <c r="AF11" s="30">
        <v>0</v>
      </c>
      <c r="AG11" s="30">
        <v>0</v>
      </c>
      <c r="AH11" s="16">
        <f t="shared" si="8"/>
        <v>11</v>
      </c>
      <c r="AI11" s="17">
        <f t="shared" si="9"/>
        <v>0.27500000000000002</v>
      </c>
    </row>
    <row r="12" spans="1:35" ht="15.75" x14ac:dyDescent="0.25">
      <c r="A12" s="12" t="s">
        <v>1</v>
      </c>
      <c r="B12" s="37">
        <v>3</v>
      </c>
      <c r="C12" s="37">
        <v>5</v>
      </c>
      <c r="D12" s="37">
        <v>5</v>
      </c>
      <c r="E12" s="37">
        <v>4</v>
      </c>
      <c r="F12" s="12">
        <f t="shared" si="0"/>
        <v>17</v>
      </c>
      <c r="G12" s="13">
        <f t="shared" si="1"/>
        <v>0.42499999999999999</v>
      </c>
      <c r="H12" s="12" t="s">
        <v>1</v>
      </c>
      <c r="I12" s="37">
        <v>3</v>
      </c>
      <c r="J12" s="37">
        <v>0</v>
      </c>
      <c r="K12" s="37">
        <v>0</v>
      </c>
      <c r="L12" s="37">
        <v>0</v>
      </c>
      <c r="M12" s="12">
        <f>SUM(I12:L12)</f>
        <v>3</v>
      </c>
      <c r="N12" s="41">
        <f t="shared" si="3"/>
        <v>7.4999999999999997E-2</v>
      </c>
      <c r="O12" s="12" t="s">
        <v>1</v>
      </c>
      <c r="P12" s="37">
        <v>9</v>
      </c>
      <c r="Q12" s="37">
        <v>10</v>
      </c>
      <c r="R12" s="37">
        <v>5</v>
      </c>
      <c r="S12" s="37">
        <v>0</v>
      </c>
      <c r="T12" s="12">
        <f t="shared" si="4"/>
        <v>24</v>
      </c>
      <c r="U12" s="13">
        <f t="shared" si="5"/>
        <v>0.6</v>
      </c>
      <c r="AC12" s="16" t="s">
        <v>1</v>
      </c>
      <c r="AD12" s="30">
        <v>2</v>
      </c>
      <c r="AE12" s="30">
        <v>9</v>
      </c>
      <c r="AF12" s="30">
        <v>0</v>
      </c>
      <c r="AG12" s="30">
        <v>0</v>
      </c>
      <c r="AH12" s="16">
        <f t="shared" si="8"/>
        <v>11</v>
      </c>
      <c r="AI12" s="17">
        <f t="shared" si="9"/>
        <v>0.27500000000000002</v>
      </c>
    </row>
    <row r="13" spans="1:35" ht="15.75" x14ac:dyDescent="0.25">
      <c r="A13" s="12" t="s">
        <v>1</v>
      </c>
      <c r="B13" s="37">
        <v>3</v>
      </c>
      <c r="C13" s="37">
        <v>5</v>
      </c>
      <c r="D13" s="37">
        <v>4</v>
      </c>
      <c r="E13" s="37">
        <v>5</v>
      </c>
      <c r="F13" s="12">
        <f t="shared" si="0"/>
        <v>17</v>
      </c>
      <c r="G13" s="13">
        <f t="shared" si="1"/>
        <v>0.42499999999999999</v>
      </c>
      <c r="O13" s="12" t="s">
        <v>1</v>
      </c>
      <c r="P13" s="37">
        <v>4</v>
      </c>
      <c r="Q13" s="37">
        <v>5</v>
      </c>
      <c r="R13" s="37">
        <v>2</v>
      </c>
      <c r="S13" s="37">
        <v>9</v>
      </c>
      <c r="T13" s="12">
        <f t="shared" si="4"/>
        <v>20</v>
      </c>
      <c r="U13" s="13">
        <f t="shared" si="5"/>
        <v>0.5</v>
      </c>
      <c r="AC13" s="16" t="s">
        <v>2</v>
      </c>
      <c r="AD13" s="30">
        <v>6</v>
      </c>
      <c r="AE13" s="30">
        <v>3</v>
      </c>
      <c r="AF13" s="30">
        <v>0</v>
      </c>
      <c r="AG13" s="30">
        <v>0</v>
      </c>
      <c r="AH13" s="16">
        <f t="shared" si="8"/>
        <v>9</v>
      </c>
      <c r="AI13" s="17">
        <f t="shared" si="9"/>
        <v>0.22500000000000001</v>
      </c>
    </row>
    <row r="14" spans="1:35" ht="15.75" x14ac:dyDescent="0.25">
      <c r="A14" s="12" t="s">
        <v>2</v>
      </c>
      <c r="B14" s="37">
        <v>3</v>
      </c>
      <c r="C14" s="37">
        <v>1</v>
      </c>
      <c r="D14" s="37">
        <v>5</v>
      </c>
      <c r="E14" s="37">
        <v>7</v>
      </c>
      <c r="F14" s="12">
        <f t="shared" si="0"/>
        <v>16</v>
      </c>
      <c r="G14" s="13">
        <f t="shared" si="1"/>
        <v>0.4</v>
      </c>
      <c r="O14" s="12" t="s">
        <v>1</v>
      </c>
      <c r="P14" s="37">
        <v>7</v>
      </c>
      <c r="Q14" s="37">
        <v>0</v>
      </c>
      <c r="R14" s="37">
        <v>2</v>
      </c>
      <c r="S14" s="37">
        <v>4</v>
      </c>
      <c r="T14" s="12">
        <f t="shared" si="4"/>
        <v>13</v>
      </c>
      <c r="U14" s="13">
        <f t="shared" si="5"/>
        <v>0.32500000000000001</v>
      </c>
      <c r="AC14" s="16" t="s">
        <v>1</v>
      </c>
      <c r="AD14" s="30">
        <v>7</v>
      </c>
      <c r="AE14" s="30">
        <v>2</v>
      </c>
      <c r="AF14" s="30">
        <v>0</v>
      </c>
      <c r="AG14" s="30">
        <v>0</v>
      </c>
      <c r="AH14" s="16">
        <f t="shared" si="8"/>
        <v>9</v>
      </c>
      <c r="AI14" s="17">
        <f t="shared" si="9"/>
        <v>0.22500000000000001</v>
      </c>
    </row>
    <row r="15" spans="1:35" ht="15.75" x14ac:dyDescent="0.25">
      <c r="A15" s="12" t="s">
        <v>1</v>
      </c>
      <c r="B15" s="37">
        <v>3</v>
      </c>
      <c r="C15" s="37">
        <v>0</v>
      </c>
      <c r="D15" s="37">
        <v>6</v>
      </c>
      <c r="E15" s="37">
        <v>6</v>
      </c>
      <c r="F15" s="12">
        <f t="shared" si="0"/>
        <v>15</v>
      </c>
      <c r="G15" s="13">
        <f t="shared" si="1"/>
        <v>0.375</v>
      </c>
      <c r="AC15" s="16" t="s">
        <v>1</v>
      </c>
      <c r="AD15" s="30">
        <v>4</v>
      </c>
      <c r="AE15" s="30">
        <v>4</v>
      </c>
      <c r="AF15" s="30">
        <v>0</v>
      </c>
      <c r="AG15" s="30">
        <v>0</v>
      </c>
      <c r="AH15" s="16">
        <f t="shared" si="8"/>
        <v>8</v>
      </c>
      <c r="AI15" s="17">
        <f t="shared" si="9"/>
        <v>0.2</v>
      </c>
    </row>
    <row r="16" spans="1:35" ht="15.75" x14ac:dyDescent="0.25">
      <c r="A16" s="12" t="s">
        <v>1</v>
      </c>
      <c r="B16" s="37">
        <v>1</v>
      </c>
      <c r="C16" s="37">
        <v>1</v>
      </c>
      <c r="D16" s="37">
        <v>4</v>
      </c>
      <c r="E16" s="37">
        <v>4</v>
      </c>
      <c r="F16" s="12">
        <f t="shared" si="0"/>
        <v>10</v>
      </c>
      <c r="G16" s="13">
        <f t="shared" si="1"/>
        <v>0.25</v>
      </c>
      <c r="AC16" s="16" t="s">
        <v>1</v>
      </c>
      <c r="AD16" s="30">
        <v>5</v>
      </c>
      <c r="AE16" s="30">
        <v>3</v>
      </c>
      <c r="AF16" s="30">
        <v>0</v>
      </c>
      <c r="AG16" s="30">
        <v>0</v>
      </c>
      <c r="AH16" s="16">
        <f t="shared" si="8"/>
        <v>8</v>
      </c>
      <c r="AI16" s="17">
        <f t="shared" si="9"/>
        <v>0.2</v>
      </c>
    </row>
    <row r="17" spans="1:35" ht="15.75" x14ac:dyDescent="0.25">
      <c r="A17" s="12" t="s">
        <v>1</v>
      </c>
      <c r="B17" s="37">
        <v>0</v>
      </c>
      <c r="C17" s="37">
        <v>3</v>
      </c>
      <c r="D17" s="37">
        <v>6</v>
      </c>
      <c r="E17" s="37">
        <v>1</v>
      </c>
      <c r="F17" s="12">
        <f t="shared" si="0"/>
        <v>10</v>
      </c>
      <c r="G17" s="13">
        <f t="shared" si="1"/>
        <v>0.25</v>
      </c>
      <c r="AC17" s="16" t="s">
        <v>1</v>
      </c>
      <c r="AD17" s="30">
        <v>1</v>
      </c>
      <c r="AE17" s="30">
        <v>4</v>
      </c>
      <c r="AF17" s="30">
        <v>0</v>
      </c>
      <c r="AG17" s="30">
        <v>0</v>
      </c>
      <c r="AH17" s="16">
        <f t="shared" si="8"/>
        <v>5</v>
      </c>
      <c r="AI17" s="17">
        <f t="shared" si="9"/>
        <v>0.125</v>
      </c>
    </row>
    <row r="18" spans="1:35" ht="15.75" x14ac:dyDescent="0.25">
      <c r="A18" s="12" t="s">
        <v>1</v>
      </c>
      <c r="B18" s="37">
        <v>0</v>
      </c>
      <c r="C18" s="37">
        <v>0</v>
      </c>
      <c r="D18" s="37">
        <v>4</v>
      </c>
      <c r="E18" s="37">
        <v>4</v>
      </c>
      <c r="F18" s="12">
        <f t="shared" si="0"/>
        <v>8</v>
      </c>
      <c r="G18" s="13">
        <f t="shared" si="1"/>
        <v>0.2</v>
      </c>
      <c r="AC18" s="16" t="s">
        <v>1</v>
      </c>
      <c r="AD18" s="30">
        <v>1</v>
      </c>
      <c r="AE18" s="30">
        <v>0</v>
      </c>
      <c r="AF18" s="30">
        <v>0</v>
      </c>
      <c r="AG18" s="30">
        <v>0</v>
      </c>
      <c r="AH18" s="16">
        <f t="shared" si="8"/>
        <v>1</v>
      </c>
      <c r="AI18" s="17">
        <f t="shared" si="9"/>
        <v>2.5000000000000001E-2</v>
      </c>
    </row>
    <row r="19" spans="1:35" ht="15.75" x14ac:dyDescent="0.25">
      <c r="A19" s="12" t="s">
        <v>1</v>
      </c>
      <c r="B19" s="37">
        <v>0</v>
      </c>
      <c r="C19" s="37">
        <v>0</v>
      </c>
      <c r="D19" s="37">
        <v>3</v>
      </c>
      <c r="E19" s="37">
        <v>4</v>
      </c>
      <c r="F19" s="12">
        <f t="shared" si="0"/>
        <v>7</v>
      </c>
      <c r="G19" s="13">
        <f t="shared" si="1"/>
        <v>0.17499999999999999</v>
      </c>
    </row>
    <row r="20" spans="1:35" ht="15.75" x14ac:dyDescent="0.25">
      <c r="A20" s="12" t="s">
        <v>2</v>
      </c>
      <c r="B20" s="37">
        <v>0</v>
      </c>
      <c r="C20" s="37">
        <v>1</v>
      </c>
      <c r="D20" s="37">
        <v>1</v>
      </c>
      <c r="E20" s="37">
        <v>0</v>
      </c>
      <c r="F20" s="12">
        <f t="shared" si="0"/>
        <v>2</v>
      </c>
      <c r="G20" s="13">
        <f t="shared" si="1"/>
        <v>0.05</v>
      </c>
    </row>
    <row r="22" spans="1:35" ht="15.75" x14ac:dyDescent="0.25">
      <c r="A22" s="49" t="s">
        <v>23</v>
      </c>
      <c r="B22" s="47" t="s">
        <v>24</v>
      </c>
      <c r="C22" s="47" t="s">
        <v>24</v>
      </c>
      <c r="D22" s="47" t="s">
        <v>27</v>
      </c>
      <c r="E22" s="47" t="s">
        <v>27</v>
      </c>
      <c r="H22" s="49" t="s">
        <v>23</v>
      </c>
      <c r="I22" s="47" t="s">
        <v>24</v>
      </c>
      <c r="J22" s="47" t="s">
        <v>24</v>
      </c>
      <c r="K22" s="47" t="s">
        <v>27</v>
      </c>
      <c r="L22" s="47" t="s">
        <v>27</v>
      </c>
      <c r="O22" s="49" t="s">
        <v>23</v>
      </c>
      <c r="P22" s="47" t="s">
        <v>24</v>
      </c>
      <c r="Q22" s="47" t="s">
        <v>24</v>
      </c>
      <c r="R22" s="47" t="s">
        <v>27</v>
      </c>
      <c r="S22" s="47" t="s">
        <v>27</v>
      </c>
      <c r="V22" s="49" t="s">
        <v>23</v>
      </c>
      <c r="W22" s="47" t="s">
        <v>24</v>
      </c>
      <c r="X22" s="47" t="s">
        <v>24</v>
      </c>
      <c r="Y22" s="47" t="s">
        <v>27</v>
      </c>
      <c r="Z22" s="47" t="s">
        <v>27</v>
      </c>
      <c r="AC22" s="49" t="s">
        <v>23</v>
      </c>
      <c r="AD22" s="47" t="s">
        <v>24</v>
      </c>
      <c r="AE22" s="47" t="s">
        <v>24</v>
      </c>
      <c r="AF22" s="47" t="s">
        <v>27</v>
      </c>
      <c r="AG22" s="47" t="s">
        <v>27</v>
      </c>
    </row>
    <row r="23" spans="1:35" ht="15.75" x14ac:dyDescent="0.25">
      <c r="A23" s="43">
        <v>10</v>
      </c>
      <c r="B23" s="46">
        <f>COUNTIF($B$3:$B$20,A23)</f>
        <v>3</v>
      </c>
      <c r="C23" s="2">
        <f>COUNTIF($C$3:$C$20,A23)</f>
        <v>1</v>
      </c>
      <c r="D23" s="2">
        <f>COUNTIF($D$3:$D$20,A23)</f>
        <v>1</v>
      </c>
      <c r="E23" s="2">
        <f>COUNTIF($E$3:$E$20,A23)</f>
        <v>1</v>
      </c>
      <c r="H23" s="43">
        <v>10</v>
      </c>
      <c r="I23" s="46">
        <f>COUNTIF($I$3:$I$20,H23)</f>
        <v>6</v>
      </c>
      <c r="J23" s="2">
        <f>COUNTIF($J$3:$J$20,H23)</f>
        <v>1</v>
      </c>
      <c r="K23" s="2">
        <f>COUNTIF($K$3:$K$20,H23)</f>
        <v>5</v>
      </c>
      <c r="L23" s="2">
        <f>COUNTIF($L$3:$L$20,H23)</f>
        <v>1</v>
      </c>
      <c r="O23" s="43">
        <v>10</v>
      </c>
      <c r="P23" s="46">
        <f>COUNTIF($P$3:$P$20,O23)</f>
        <v>4</v>
      </c>
      <c r="Q23" s="2">
        <f>COUNTIF($Q$3:$Q$20,O23)</f>
        <v>9</v>
      </c>
      <c r="R23" s="2">
        <f>COUNTIF($R$3:$R$20,O23)</f>
        <v>1</v>
      </c>
      <c r="S23" s="2">
        <f>COUNTIF($S$3:$S$20,O23)</f>
        <v>0</v>
      </c>
      <c r="V23" s="43">
        <v>10</v>
      </c>
      <c r="W23" s="46">
        <f>COUNTIF($W$3:$W$20,V23)</f>
        <v>3</v>
      </c>
      <c r="X23" s="2">
        <f>COUNTIF($X$3:$X$20,V23)</f>
        <v>1</v>
      </c>
      <c r="Y23" s="2">
        <f>COUNTIF($Y$3:$Y$20,V23)</f>
        <v>3</v>
      </c>
      <c r="Z23" s="2">
        <f>COUNTIF($Z$3:$Z$20,V23)</f>
        <v>1</v>
      </c>
      <c r="AC23" s="43">
        <v>10</v>
      </c>
      <c r="AD23" s="46">
        <f>COUNTIF($AD$3:$AD$20,AC23)</f>
        <v>3</v>
      </c>
      <c r="AE23" s="2">
        <f>COUNTIF($AE$3:$AE$20,AC23)</f>
        <v>3</v>
      </c>
      <c r="AF23" s="2">
        <f>COUNTIF($AF$3:$AF$20,AC23)</f>
        <v>0</v>
      </c>
      <c r="AG23" s="2">
        <f>COUNTIF($AG$3:$AG$20,AC23)</f>
        <v>2</v>
      </c>
    </row>
    <row r="24" spans="1:35" ht="15.75" x14ac:dyDescent="0.25">
      <c r="A24" s="46">
        <v>9.5</v>
      </c>
      <c r="B24" s="46">
        <f t="shared" ref="B24:B43" si="10">COUNTIF($B$3:$B$20,A24)</f>
        <v>0</v>
      </c>
      <c r="C24" s="2">
        <f t="shared" ref="C24:C43" si="11">COUNTIF($C$3:$C$20,A24)</f>
        <v>0</v>
      </c>
      <c r="D24" s="2">
        <f t="shared" ref="D24:D43" si="12">COUNTIF($D$3:$D$20,A24)</f>
        <v>0</v>
      </c>
      <c r="E24" s="2">
        <f t="shared" ref="E24:E43" si="13">COUNTIF($E$3:$E$20,A24)</f>
        <v>1</v>
      </c>
      <c r="H24" s="46">
        <v>9.5</v>
      </c>
      <c r="I24" s="46">
        <f t="shared" ref="I24:I43" si="14">COUNTIF($I$3:$I$20,H24)</f>
        <v>0</v>
      </c>
      <c r="J24" s="2">
        <f t="shared" ref="J24:J43" si="15">COUNTIF($J$3:$J$20,H24)</f>
        <v>0</v>
      </c>
      <c r="K24" s="2">
        <f t="shared" ref="K24:K43" si="16">COUNTIF($K$3:$K$20,H24)</f>
        <v>0</v>
      </c>
      <c r="L24" s="2">
        <f t="shared" ref="L24:L43" si="17">COUNTIF($L$3:$L$20,H24)</f>
        <v>0</v>
      </c>
      <c r="O24" s="46">
        <v>9.5</v>
      </c>
      <c r="P24" s="46">
        <f t="shared" ref="P24:P43" si="18">COUNTIF($P$3:$P$20,O24)</f>
        <v>0</v>
      </c>
      <c r="Q24" s="2">
        <f t="shared" ref="Q24:Q43" si="19">COUNTIF($Q$3:$Q$20,O24)</f>
        <v>0</v>
      </c>
      <c r="R24" s="2">
        <f t="shared" ref="R24:R43" si="20">COUNTIF($R$3:$R$20,O24)</f>
        <v>1</v>
      </c>
      <c r="S24" s="2">
        <f t="shared" ref="S24:S43" si="21">COUNTIF($S$3:$S$20,O24)</f>
        <v>0</v>
      </c>
      <c r="V24" s="46">
        <v>9.5</v>
      </c>
      <c r="W24" s="46">
        <f t="shared" ref="W24:W43" si="22">COUNTIF($W$3:$W$20,V24)</f>
        <v>0</v>
      </c>
      <c r="X24" s="2">
        <f t="shared" ref="X24:X43" si="23">COUNTIF($X$3:$X$20,V24)</f>
        <v>0</v>
      </c>
      <c r="Y24" s="2">
        <f t="shared" ref="Y24:Y43" si="24">COUNTIF($Y$3:$Y$20,V24)</f>
        <v>0</v>
      </c>
      <c r="Z24" s="2">
        <f t="shared" ref="Z24:Z43" si="25">COUNTIF($Z$3:$Z$20,V24)</f>
        <v>0</v>
      </c>
      <c r="AC24" s="46">
        <v>9.5</v>
      </c>
      <c r="AD24" s="46">
        <f t="shared" ref="AD24:AD43" si="26">COUNTIF($AD$3:$AD$20,AC24)</f>
        <v>0</v>
      </c>
      <c r="AE24" s="2">
        <f t="shared" ref="AE24:AE43" si="27">COUNTIF($AE$3:$AE$20,AC24)</f>
        <v>0</v>
      </c>
      <c r="AF24" s="2">
        <f t="shared" ref="AF24:AF43" si="28">COUNTIF($AF$3:$AF$20,AC24)</f>
        <v>0</v>
      </c>
      <c r="AG24" s="2">
        <f t="shared" ref="AG24:AG43" si="29">COUNTIF($AG$3:$AG$20,AC24)</f>
        <v>0</v>
      </c>
    </row>
    <row r="25" spans="1:35" ht="15.75" x14ac:dyDescent="0.25">
      <c r="A25" s="46">
        <v>9</v>
      </c>
      <c r="B25" s="46">
        <f t="shared" si="10"/>
        <v>0</v>
      </c>
      <c r="C25" s="2">
        <f t="shared" si="11"/>
        <v>0</v>
      </c>
      <c r="D25" s="2">
        <f t="shared" si="12"/>
        <v>1</v>
      </c>
      <c r="E25" s="2">
        <f t="shared" si="13"/>
        <v>0</v>
      </c>
      <c r="H25" s="46">
        <v>9</v>
      </c>
      <c r="I25" s="46">
        <f t="shared" si="14"/>
        <v>0</v>
      </c>
      <c r="J25" s="2">
        <f t="shared" si="15"/>
        <v>0</v>
      </c>
      <c r="K25" s="2">
        <f t="shared" si="16"/>
        <v>0</v>
      </c>
      <c r="L25" s="2">
        <f t="shared" si="17"/>
        <v>1</v>
      </c>
      <c r="O25" s="46">
        <v>9</v>
      </c>
      <c r="P25" s="46">
        <f t="shared" si="18"/>
        <v>2</v>
      </c>
      <c r="Q25" s="2">
        <f t="shared" si="19"/>
        <v>0</v>
      </c>
      <c r="R25" s="2">
        <f t="shared" si="20"/>
        <v>4</v>
      </c>
      <c r="S25" s="2">
        <f t="shared" si="21"/>
        <v>6</v>
      </c>
      <c r="V25" s="46">
        <v>9</v>
      </c>
      <c r="W25" s="46">
        <f t="shared" si="22"/>
        <v>0</v>
      </c>
      <c r="X25" s="2">
        <f t="shared" si="23"/>
        <v>0</v>
      </c>
      <c r="Y25" s="2">
        <f t="shared" si="24"/>
        <v>0</v>
      </c>
      <c r="Z25" s="2">
        <f t="shared" si="25"/>
        <v>0</v>
      </c>
      <c r="AC25" s="46">
        <v>9</v>
      </c>
      <c r="AD25" s="46">
        <f t="shared" si="26"/>
        <v>0</v>
      </c>
      <c r="AE25" s="2">
        <f t="shared" si="27"/>
        <v>1</v>
      </c>
      <c r="AF25" s="2">
        <f t="shared" si="28"/>
        <v>0</v>
      </c>
      <c r="AG25" s="2">
        <f t="shared" si="29"/>
        <v>0</v>
      </c>
    </row>
    <row r="26" spans="1:35" ht="15.75" x14ac:dyDescent="0.25">
      <c r="A26" s="43">
        <v>8.5</v>
      </c>
      <c r="B26" s="46">
        <f t="shared" si="10"/>
        <v>0</v>
      </c>
      <c r="C26" s="2">
        <f t="shared" si="11"/>
        <v>0</v>
      </c>
      <c r="D26" s="2">
        <f t="shared" si="12"/>
        <v>0</v>
      </c>
      <c r="E26" s="2">
        <f t="shared" si="13"/>
        <v>0</v>
      </c>
      <c r="H26" s="43">
        <v>8.5</v>
      </c>
      <c r="I26" s="46">
        <f t="shared" si="14"/>
        <v>0</v>
      </c>
      <c r="J26" s="2">
        <f t="shared" si="15"/>
        <v>0</v>
      </c>
      <c r="K26" s="2">
        <f t="shared" si="16"/>
        <v>0</v>
      </c>
      <c r="L26" s="2">
        <f t="shared" si="17"/>
        <v>0</v>
      </c>
      <c r="O26" s="43">
        <v>8.5</v>
      </c>
      <c r="P26" s="46">
        <f t="shared" si="18"/>
        <v>1</v>
      </c>
      <c r="Q26" s="2">
        <f t="shared" si="19"/>
        <v>0</v>
      </c>
      <c r="R26" s="2">
        <f t="shared" si="20"/>
        <v>0</v>
      </c>
      <c r="S26" s="2">
        <f t="shared" si="21"/>
        <v>0</v>
      </c>
      <c r="V26" s="43">
        <v>8.5</v>
      </c>
      <c r="W26" s="46">
        <f t="shared" si="22"/>
        <v>0</v>
      </c>
      <c r="X26" s="2">
        <f t="shared" si="23"/>
        <v>2</v>
      </c>
      <c r="Y26" s="2">
        <f t="shared" si="24"/>
        <v>0</v>
      </c>
      <c r="Z26" s="2">
        <f t="shared" si="25"/>
        <v>0</v>
      </c>
      <c r="AC26" s="43">
        <v>8.5</v>
      </c>
      <c r="AD26" s="46">
        <f t="shared" si="26"/>
        <v>0</v>
      </c>
      <c r="AE26" s="2">
        <f t="shared" si="27"/>
        <v>0</v>
      </c>
      <c r="AF26" s="2">
        <f t="shared" si="28"/>
        <v>0</v>
      </c>
      <c r="AG26" s="2">
        <f t="shared" si="29"/>
        <v>0</v>
      </c>
    </row>
    <row r="27" spans="1:35" ht="15.75" x14ac:dyDescent="0.25">
      <c r="A27" s="43">
        <v>8</v>
      </c>
      <c r="B27" s="46">
        <f t="shared" si="10"/>
        <v>0</v>
      </c>
      <c r="C27" s="2">
        <f t="shared" si="11"/>
        <v>1</v>
      </c>
      <c r="D27" s="2">
        <f t="shared" si="12"/>
        <v>0</v>
      </c>
      <c r="E27" s="2">
        <f t="shared" si="13"/>
        <v>2</v>
      </c>
      <c r="H27" s="43">
        <v>8</v>
      </c>
      <c r="I27" s="46">
        <f t="shared" si="14"/>
        <v>1</v>
      </c>
      <c r="J27" s="2">
        <f t="shared" si="15"/>
        <v>3</v>
      </c>
      <c r="K27" s="2">
        <f t="shared" si="16"/>
        <v>2</v>
      </c>
      <c r="L27" s="2">
        <f t="shared" si="17"/>
        <v>0</v>
      </c>
      <c r="O27" s="43">
        <v>8</v>
      </c>
      <c r="P27" s="46">
        <f t="shared" si="18"/>
        <v>2</v>
      </c>
      <c r="Q27" s="2">
        <f t="shared" si="19"/>
        <v>0</v>
      </c>
      <c r="R27" s="2">
        <f t="shared" si="20"/>
        <v>0</v>
      </c>
      <c r="S27" s="2">
        <f t="shared" si="21"/>
        <v>1</v>
      </c>
      <c r="V27" s="43">
        <v>8</v>
      </c>
      <c r="W27" s="46">
        <f t="shared" si="22"/>
        <v>1</v>
      </c>
      <c r="X27" s="2">
        <f t="shared" si="23"/>
        <v>0</v>
      </c>
      <c r="Y27" s="2">
        <f t="shared" si="24"/>
        <v>0</v>
      </c>
      <c r="Z27" s="2">
        <f t="shared" si="25"/>
        <v>1</v>
      </c>
      <c r="AC27" s="43">
        <v>8</v>
      </c>
      <c r="AD27" s="46">
        <f t="shared" si="26"/>
        <v>1</v>
      </c>
      <c r="AE27" s="2">
        <f t="shared" si="27"/>
        <v>0</v>
      </c>
      <c r="AF27" s="2">
        <f t="shared" si="28"/>
        <v>0</v>
      </c>
      <c r="AG27" s="2">
        <f t="shared" si="29"/>
        <v>0</v>
      </c>
    </row>
    <row r="28" spans="1:35" ht="15.75" x14ac:dyDescent="0.25">
      <c r="A28" s="46">
        <v>7.5</v>
      </c>
      <c r="B28" s="46">
        <f t="shared" si="10"/>
        <v>0</v>
      </c>
      <c r="C28" s="2">
        <f t="shared" si="11"/>
        <v>1</v>
      </c>
      <c r="D28" s="2">
        <f t="shared" si="12"/>
        <v>0</v>
      </c>
      <c r="E28" s="2">
        <f t="shared" si="13"/>
        <v>0</v>
      </c>
      <c r="H28" s="46">
        <v>7.5</v>
      </c>
      <c r="I28" s="46">
        <f t="shared" si="14"/>
        <v>0</v>
      </c>
      <c r="J28" s="2">
        <f t="shared" si="15"/>
        <v>0</v>
      </c>
      <c r="K28" s="2">
        <f t="shared" si="16"/>
        <v>0</v>
      </c>
      <c r="L28" s="2">
        <f t="shared" si="17"/>
        <v>0</v>
      </c>
      <c r="O28" s="46">
        <v>7.5</v>
      </c>
      <c r="P28" s="46">
        <f t="shared" si="18"/>
        <v>0</v>
      </c>
      <c r="Q28" s="2">
        <f t="shared" si="19"/>
        <v>0</v>
      </c>
      <c r="R28" s="2">
        <f t="shared" si="20"/>
        <v>0</v>
      </c>
      <c r="S28" s="2">
        <f t="shared" si="21"/>
        <v>0</v>
      </c>
      <c r="V28" s="46">
        <v>7.5</v>
      </c>
      <c r="W28" s="46">
        <f t="shared" si="22"/>
        <v>0</v>
      </c>
      <c r="X28" s="2">
        <f t="shared" si="23"/>
        <v>0</v>
      </c>
      <c r="Y28" s="2">
        <f t="shared" si="24"/>
        <v>0</v>
      </c>
      <c r="Z28" s="2">
        <f t="shared" si="25"/>
        <v>0</v>
      </c>
      <c r="AC28" s="46">
        <v>7.5</v>
      </c>
      <c r="AD28" s="46">
        <f t="shared" si="26"/>
        <v>0</v>
      </c>
      <c r="AE28" s="2">
        <f t="shared" si="27"/>
        <v>0</v>
      </c>
      <c r="AF28" s="2">
        <f t="shared" si="28"/>
        <v>0</v>
      </c>
      <c r="AG28" s="2">
        <f t="shared" si="29"/>
        <v>0</v>
      </c>
    </row>
    <row r="29" spans="1:35" ht="15.75" x14ac:dyDescent="0.25">
      <c r="A29" s="46">
        <v>7</v>
      </c>
      <c r="B29" s="46">
        <f t="shared" si="10"/>
        <v>0</v>
      </c>
      <c r="C29" s="2">
        <f t="shared" si="11"/>
        <v>2</v>
      </c>
      <c r="D29" s="2">
        <f t="shared" si="12"/>
        <v>2</v>
      </c>
      <c r="E29" s="2">
        <f t="shared" si="13"/>
        <v>3</v>
      </c>
      <c r="H29" s="46">
        <v>7</v>
      </c>
      <c r="I29" s="46">
        <f t="shared" si="14"/>
        <v>1</v>
      </c>
      <c r="J29" s="2">
        <f t="shared" si="15"/>
        <v>0</v>
      </c>
      <c r="K29" s="2">
        <f t="shared" si="16"/>
        <v>1</v>
      </c>
      <c r="L29" s="2">
        <f t="shared" si="17"/>
        <v>0</v>
      </c>
      <c r="O29" s="46">
        <v>7</v>
      </c>
      <c r="P29" s="46">
        <f t="shared" si="18"/>
        <v>1</v>
      </c>
      <c r="Q29" s="2">
        <f t="shared" si="19"/>
        <v>1</v>
      </c>
      <c r="R29" s="2">
        <f t="shared" si="20"/>
        <v>0</v>
      </c>
      <c r="S29" s="2">
        <f t="shared" si="21"/>
        <v>2</v>
      </c>
      <c r="V29" s="46">
        <v>7</v>
      </c>
      <c r="W29" s="46">
        <f t="shared" si="22"/>
        <v>0</v>
      </c>
      <c r="X29" s="2">
        <f t="shared" si="23"/>
        <v>1</v>
      </c>
      <c r="Y29" s="2">
        <f t="shared" si="24"/>
        <v>0</v>
      </c>
      <c r="Z29" s="2">
        <f t="shared" si="25"/>
        <v>1</v>
      </c>
      <c r="AC29" s="46">
        <v>7</v>
      </c>
      <c r="AD29" s="46">
        <f t="shared" si="26"/>
        <v>3</v>
      </c>
      <c r="AE29" s="2">
        <f t="shared" si="27"/>
        <v>0</v>
      </c>
      <c r="AF29" s="2">
        <f t="shared" si="28"/>
        <v>0</v>
      </c>
      <c r="AG29" s="2">
        <f t="shared" si="29"/>
        <v>0</v>
      </c>
    </row>
    <row r="30" spans="1:35" ht="15.75" x14ac:dyDescent="0.25">
      <c r="A30" s="43">
        <v>6.5</v>
      </c>
      <c r="B30" s="46">
        <f t="shared" si="10"/>
        <v>0</v>
      </c>
      <c r="C30" s="2">
        <f t="shared" si="11"/>
        <v>0</v>
      </c>
      <c r="D30" s="2">
        <f t="shared" si="12"/>
        <v>0</v>
      </c>
      <c r="E30" s="2">
        <f t="shared" si="13"/>
        <v>1</v>
      </c>
      <c r="H30" s="43">
        <v>6.5</v>
      </c>
      <c r="I30" s="46">
        <f t="shared" si="14"/>
        <v>0</v>
      </c>
      <c r="J30" s="2">
        <f t="shared" si="15"/>
        <v>0</v>
      </c>
      <c r="K30" s="2">
        <f t="shared" si="16"/>
        <v>0</v>
      </c>
      <c r="L30" s="2">
        <f t="shared" si="17"/>
        <v>0</v>
      </c>
      <c r="O30" s="43">
        <v>6.5</v>
      </c>
      <c r="P30" s="46">
        <f t="shared" si="18"/>
        <v>0</v>
      </c>
      <c r="Q30" s="2">
        <f t="shared" si="19"/>
        <v>0</v>
      </c>
      <c r="R30" s="2">
        <f t="shared" si="20"/>
        <v>0</v>
      </c>
      <c r="S30" s="2">
        <f t="shared" si="21"/>
        <v>0</v>
      </c>
      <c r="V30" s="43">
        <v>6.5</v>
      </c>
      <c r="W30" s="46">
        <f t="shared" si="22"/>
        <v>0</v>
      </c>
      <c r="X30" s="2">
        <f t="shared" si="23"/>
        <v>0</v>
      </c>
      <c r="Y30" s="2">
        <f t="shared" si="24"/>
        <v>0</v>
      </c>
      <c r="Z30" s="2">
        <f t="shared" si="25"/>
        <v>0</v>
      </c>
      <c r="AC30" s="43">
        <v>6.5</v>
      </c>
      <c r="AD30" s="46">
        <f t="shared" si="26"/>
        <v>0</v>
      </c>
      <c r="AE30" s="2">
        <f t="shared" si="27"/>
        <v>0</v>
      </c>
      <c r="AF30" s="2">
        <f t="shared" si="28"/>
        <v>0</v>
      </c>
      <c r="AG30" s="2">
        <f t="shared" si="29"/>
        <v>0</v>
      </c>
    </row>
    <row r="31" spans="1:35" ht="15.75" x14ac:dyDescent="0.25">
      <c r="A31" s="43">
        <v>6</v>
      </c>
      <c r="B31" s="46">
        <f t="shared" si="10"/>
        <v>0</v>
      </c>
      <c r="C31" s="2">
        <f t="shared" si="11"/>
        <v>0</v>
      </c>
      <c r="D31" s="2">
        <f t="shared" si="12"/>
        <v>4</v>
      </c>
      <c r="E31" s="2">
        <f t="shared" si="13"/>
        <v>1</v>
      </c>
      <c r="H31" s="43">
        <v>6</v>
      </c>
      <c r="I31" s="46">
        <f t="shared" si="14"/>
        <v>0</v>
      </c>
      <c r="J31" s="2">
        <f t="shared" si="15"/>
        <v>1</v>
      </c>
      <c r="K31" s="2">
        <f t="shared" si="16"/>
        <v>0</v>
      </c>
      <c r="L31" s="2">
        <f t="shared" si="17"/>
        <v>0</v>
      </c>
      <c r="O31" s="43">
        <v>6</v>
      </c>
      <c r="P31" s="46">
        <f t="shared" si="18"/>
        <v>0</v>
      </c>
      <c r="Q31" s="2">
        <f t="shared" si="19"/>
        <v>0</v>
      </c>
      <c r="R31" s="2">
        <f t="shared" si="20"/>
        <v>1</v>
      </c>
      <c r="S31" s="2">
        <f t="shared" si="21"/>
        <v>0</v>
      </c>
      <c r="V31" s="43">
        <v>6</v>
      </c>
      <c r="W31" s="46">
        <f t="shared" si="22"/>
        <v>0</v>
      </c>
      <c r="X31" s="2">
        <f t="shared" si="23"/>
        <v>0</v>
      </c>
      <c r="Y31" s="2">
        <f t="shared" si="24"/>
        <v>4</v>
      </c>
      <c r="Z31" s="2">
        <f t="shared" si="25"/>
        <v>0</v>
      </c>
      <c r="AC31" s="43">
        <v>6</v>
      </c>
      <c r="AD31" s="46">
        <f t="shared" si="26"/>
        <v>1</v>
      </c>
      <c r="AE31" s="2">
        <f t="shared" si="27"/>
        <v>3</v>
      </c>
      <c r="AF31" s="2">
        <f t="shared" si="28"/>
        <v>0</v>
      </c>
      <c r="AG31" s="2">
        <f t="shared" si="29"/>
        <v>0</v>
      </c>
    </row>
    <row r="32" spans="1:35" ht="15.75" x14ac:dyDescent="0.25">
      <c r="A32" s="46">
        <v>5.5</v>
      </c>
      <c r="B32" s="46">
        <f t="shared" si="10"/>
        <v>0</v>
      </c>
      <c r="C32" s="2">
        <f t="shared" si="11"/>
        <v>0</v>
      </c>
      <c r="D32" s="2">
        <f t="shared" si="12"/>
        <v>0</v>
      </c>
      <c r="E32" s="2">
        <f t="shared" si="13"/>
        <v>0</v>
      </c>
      <c r="H32" s="46">
        <v>5.5</v>
      </c>
      <c r="I32" s="46">
        <f t="shared" si="14"/>
        <v>0</v>
      </c>
      <c r="J32" s="2">
        <f t="shared" si="15"/>
        <v>0</v>
      </c>
      <c r="K32" s="2">
        <f t="shared" si="16"/>
        <v>0</v>
      </c>
      <c r="L32" s="2">
        <f t="shared" si="17"/>
        <v>0</v>
      </c>
      <c r="O32" s="46">
        <v>5.5</v>
      </c>
      <c r="P32" s="46">
        <f t="shared" si="18"/>
        <v>1</v>
      </c>
      <c r="Q32" s="2">
        <f t="shared" si="19"/>
        <v>0</v>
      </c>
      <c r="R32" s="2">
        <f t="shared" si="20"/>
        <v>0</v>
      </c>
      <c r="S32" s="2">
        <f t="shared" si="21"/>
        <v>0</v>
      </c>
      <c r="V32" s="46">
        <v>5.5</v>
      </c>
      <c r="W32" s="46">
        <f t="shared" si="22"/>
        <v>0</v>
      </c>
      <c r="X32" s="2">
        <f t="shared" si="23"/>
        <v>1</v>
      </c>
      <c r="Y32" s="2">
        <f t="shared" si="24"/>
        <v>0</v>
      </c>
      <c r="Z32" s="2">
        <f t="shared" si="25"/>
        <v>0</v>
      </c>
      <c r="AC32" s="46">
        <v>5.5</v>
      </c>
      <c r="AD32" s="46">
        <f t="shared" si="26"/>
        <v>0</v>
      </c>
      <c r="AE32" s="2">
        <f t="shared" si="27"/>
        <v>0</v>
      </c>
      <c r="AF32" s="2">
        <f t="shared" si="28"/>
        <v>0</v>
      </c>
      <c r="AG32" s="2">
        <f t="shared" si="29"/>
        <v>0</v>
      </c>
    </row>
    <row r="33" spans="1:35" ht="15.75" x14ac:dyDescent="0.25">
      <c r="A33" s="46">
        <v>5</v>
      </c>
      <c r="B33" s="46">
        <f t="shared" si="10"/>
        <v>0</v>
      </c>
      <c r="C33" s="2">
        <f t="shared" si="11"/>
        <v>3</v>
      </c>
      <c r="D33" s="2">
        <f t="shared" si="12"/>
        <v>3</v>
      </c>
      <c r="E33" s="2">
        <f t="shared" si="13"/>
        <v>1</v>
      </c>
      <c r="H33" s="46">
        <v>5</v>
      </c>
      <c r="I33" s="46">
        <f t="shared" si="14"/>
        <v>0</v>
      </c>
      <c r="J33" s="2">
        <f t="shared" si="15"/>
        <v>0</v>
      </c>
      <c r="K33" s="2">
        <f t="shared" si="16"/>
        <v>0</v>
      </c>
      <c r="L33" s="2">
        <f t="shared" si="17"/>
        <v>0</v>
      </c>
      <c r="O33" s="46">
        <v>5</v>
      </c>
      <c r="P33" s="46">
        <f t="shared" si="18"/>
        <v>0</v>
      </c>
      <c r="Q33" s="2">
        <f t="shared" si="19"/>
        <v>1</v>
      </c>
      <c r="R33" s="2">
        <f t="shared" si="20"/>
        <v>1</v>
      </c>
      <c r="S33" s="2">
        <f t="shared" si="21"/>
        <v>0</v>
      </c>
      <c r="V33" s="46">
        <v>5</v>
      </c>
      <c r="W33" s="46">
        <f t="shared" si="22"/>
        <v>0</v>
      </c>
      <c r="X33" s="2">
        <f t="shared" si="23"/>
        <v>1</v>
      </c>
      <c r="Y33" s="2">
        <f t="shared" si="24"/>
        <v>0</v>
      </c>
      <c r="Z33" s="2">
        <f t="shared" si="25"/>
        <v>2</v>
      </c>
      <c r="AC33" s="46">
        <v>5</v>
      </c>
      <c r="AD33" s="46">
        <f t="shared" si="26"/>
        <v>2</v>
      </c>
      <c r="AE33" s="2">
        <f t="shared" si="27"/>
        <v>1</v>
      </c>
      <c r="AF33" s="2">
        <f t="shared" si="28"/>
        <v>0</v>
      </c>
      <c r="AG33" s="2">
        <f t="shared" si="29"/>
        <v>0</v>
      </c>
    </row>
    <row r="34" spans="1:35" ht="15.75" x14ac:dyDescent="0.25">
      <c r="A34" s="43">
        <v>4.5</v>
      </c>
      <c r="B34" s="46">
        <f t="shared" si="10"/>
        <v>0</v>
      </c>
      <c r="C34" s="2">
        <f t="shared" si="11"/>
        <v>0</v>
      </c>
      <c r="D34" s="2">
        <f t="shared" si="12"/>
        <v>0</v>
      </c>
      <c r="E34" s="2">
        <f t="shared" si="13"/>
        <v>0</v>
      </c>
      <c r="H34" s="43">
        <v>4.5</v>
      </c>
      <c r="I34" s="46">
        <f t="shared" si="14"/>
        <v>0</v>
      </c>
      <c r="J34" s="2">
        <f t="shared" si="15"/>
        <v>0</v>
      </c>
      <c r="K34" s="2">
        <f t="shared" si="16"/>
        <v>0</v>
      </c>
      <c r="L34" s="2">
        <f t="shared" si="17"/>
        <v>0</v>
      </c>
      <c r="O34" s="43">
        <v>4.5</v>
      </c>
      <c r="P34" s="46">
        <f t="shared" si="18"/>
        <v>0</v>
      </c>
      <c r="Q34" s="2">
        <f t="shared" si="19"/>
        <v>0</v>
      </c>
      <c r="R34" s="2">
        <f t="shared" si="20"/>
        <v>0</v>
      </c>
      <c r="S34" s="2">
        <f t="shared" si="21"/>
        <v>0</v>
      </c>
      <c r="V34" s="43">
        <v>4.5</v>
      </c>
      <c r="W34" s="46">
        <f t="shared" si="22"/>
        <v>0</v>
      </c>
      <c r="X34" s="2">
        <f t="shared" si="23"/>
        <v>0</v>
      </c>
      <c r="Y34" s="2">
        <f t="shared" si="24"/>
        <v>0</v>
      </c>
      <c r="Z34" s="2">
        <f t="shared" si="25"/>
        <v>0</v>
      </c>
      <c r="AC34" s="43">
        <v>4.5</v>
      </c>
      <c r="AD34" s="46">
        <f t="shared" si="26"/>
        <v>0</v>
      </c>
      <c r="AE34" s="2">
        <f t="shared" si="27"/>
        <v>0</v>
      </c>
      <c r="AF34" s="2">
        <f t="shared" si="28"/>
        <v>0</v>
      </c>
      <c r="AG34" s="2">
        <f t="shared" si="29"/>
        <v>0</v>
      </c>
    </row>
    <row r="35" spans="1:35" ht="15.75" x14ac:dyDescent="0.25">
      <c r="A35" s="43">
        <v>4</v>
      </c>
      <c r="B35" s="46">
        <f t="shared" si="10"/>
        <v>1</v>
      </c>
      <c r="C35" s="2">
        <f t="shared" si="11"/>
        <v>2</v>
      </c>
      <c r="D35" s="2">
        <f t="shared" si="12"/>
        <v>3</v>
      </c>
      <c r="E35" s="2">
        <f t="shared" si="13"/>
        <v>4</v>
      </c>
      <c r="H35" s="43">
        <v>4</v>
      </c>
      <c r="I35" s="46">
        <f t="shared" si="14"/>
        <v>0</v>
      </c>
      <c r="J35" s="2">
        <f t="shared" si="15"/>
        <v>0</v>
      </c>
      <c r="K35" s="2">
        <f t="shared" si="16"/>
        <v>0</v>
      </c>
      <c r="L35" s="2">
        <f t="shared" si="17"/>
        <v>0</v>
      </c>
      <c r="O35" s="43">
        <v>4</v>
      </c>
      <c r="P35" s="46">
        <f t="shared" si="18"/>
        <v>1</v>
      </c>
      <c r="Q35" s="2">
        <f t="shared" si="19"/>
        <v>0</v>
      </c>
      <c r="R35" s="2">
        <f t="shared" si="20"/>
        <v>1</v>
      </c>
      <c r="S35" s="2">
        <f t="shared" si="21"/>
        <v>2</v>
      </c>
      <c r="V35" s="43">
        <v>4</v>
      </c>
      <c r="W35" s="46">
        <f t="shared" si="22"/>
        <v>0</v>
      </c>
      <c r="X35" s="2">
        <f t="shared" si="23"/>
        <v>0</v>
      </c>
      <c r="Y35" s="2">
        <f t="shared" si="24"/>
        <v>0</v>
      </c>
      <c r="Z35" s="2">
        <f t="shared" si="25"/>
        <v>0</v>
      </c>
      <c r="AC35" s="43">
        <v>4</v>
      </c>
      <c r="AD35" s="46">
        <f t="shared" si="26"/>
        <v>1</v>
      </c>
      <c r="AE35" s="2">
        <f t="shared" si="27"/>
        <v>3</v>
      </c>
      <c r="AF35" s="2">
        <f t="shared" si="28"/>
        <v>1</v>
      </c>
      <c r="AG35" s="2">
        <f t="shared" si="29"/>
        <v>1</v>
      </c>
    </row>
    <row r="36" spans="1:35" ht="15.75" x14ac:dyDescent="0.25">
      <c r="A36" s="46">
        <v>3.5</v>
      </c>
      <c r="B36" s="46">
        <f t="shared" si="10"/>
        <v>0</v>
      </c>
      <c r="C36" s="2">
        <f t="shared" si="11"/>
        <v>0</v>
      </c>
      <c r="D36" s="2">
        <f t="shared" si="12"/>
        <v>0</v>
      </c>
      <c r="E36" s="2">
        <f t="shared" si="13"/>
        <v>2</v>
      </c>
      <c r="H36" s="46">
        <v>3.5</v>
      </c>
      <c r="I36" s="46">
        <f t="shared" si="14"/>
        <v>0</v>
      </c>
      <c r="J36" s="2">
        <f t="shared" si="15"/>
        <v>0</v>
      </c>
      <c r="K36" s="2">
        <f t="shared" si="16"/>
        <v>0</v>
      </c>
      <c r="L36" s="2">
        <f t="shared" si="17"/>
        <v>0</v>
      </c>
      <c r="O36" s="46">
        <v>3.5</v>
      </c>
      <c r="P36" s="46">
        <f t="shared" si="18"/>
        <v>0</v>
      </c>
      <c r="Q36" s="2">
        <f t="shared" si="19"/>
        <v>0</v>
      </c>
      <c r="R36" s="2">
        <f t="shared" si="20"/>
        <v>0</v>
      </c>
      <c r="S36" s="2">
        <f t="shared" si="21"/>
        <v>0</v>
      </c>
      <c r="V36" s="46">
        <v>3.5</v>
      </c>
      <c r="W36" s="46">
        <f t="shared" si="22"/>
        <v>0</v>
      </c>
      <c r="X36" s="2">
        <f t="shared" si="23"/>
        <v>0</v>
      </c>
      <c r="Y36" s="2">
        <f t="shared" si="24"/>
        <v>0</v>
      </c>
      <c r="Z36" s="2">
        <f t="shared" si="25"/>
        <v>0</v>
      </c>
      <c r="AC36" s="46">
        <v>3.5</v>
      </c>
      <c r="AD36" s="46">
        <f t="shared" si="26"/>
        <v>0</v>
      </c>
      <c r="AE36" s="2">
        <f t="shared" si="27"/>
        <v>0</v>
      </c>
      <c r="AF36" s="2">
        <f t="shared" si="28"/>
        <v>0</v>
      </c>
      <c r="AG36" s="2">
        <f t="shared" si="29"/>
        <v>0</v>
      </c>
    </row>
    <row r="37" spans="1:35" ht="15.75" x14ac:dyDescent="0.25">
      <c r="A37" s="46">
        <v>3</v>
      </c>
      <c r="B37" s="46">
        <f t="shared" si="10"/>
        <v>9</v>
      </c>
      <c r="C37" s="2">
        <f t="shared" si="11"/>
        <v>1</v>
      </c>
      <c r="D37" s="2">
        <f t="shared" si="12"/>
        <v>2</v>
      </c>
      <c r="E37" s="2">
        <f t="shared" si="13"/>
        <v>0</v>
      </c>
      <c r="H37" s="46">
        <v>3</v>
      </c>
      <c r="I37" s="46">
        <f t="shared" si="14"/>
        <v>1</v>
      </c>
      <c r="J37" s="2">
        <f t="shared" si="15"/>
        <v>0</v>
      </c>
      <c r="K37" s="2">
        <f t="shared" si="16"/>
        <v>0</v>
      </c>
      <c r="L37" s="2">
        <f t="shared" si="17"/>
        <v>0</v>
      </c>
      <c r="O37" s="46">
        <v>3</v>
      </c>
      <c r="P37" s="46">
        <f t="shared" si="18"/>
        <v>0</v>
      </c>
      <c r="Q37" s="2">
        <f t="shared" si="19"/>
        <v>0</v>
      </c>
      <c r="R37" s="2">
        <f t="shared" si="20"/>
        <v>1</v>
      </c>
      <c r="S37" s="2">
        <f t="shared" si="21"/>
        <v>0</v>
      </c>
      <c r="V37" s="46">
        <v>3</v>
      </c>
      <c r="W37" s="46">
        <f t="shared" si="22"/>
        <v>0</v>
      </c>
      <c r="X37" s="2">
        <f t="shared" si="23"/>
        <v>0</v>
      </c>
      <c r="Y37" s="2">
        <f t="shared" si="24"/>
        <v>0</v>
      </c>
      <c r="Z37" s="2">
        <f t="shared" si="25"/>
        <v>1</v>
      </c>
      <c r="AC37" s="46">
        <v>3</v>
      </c>
      <c r="AD37" s="46">
        <f t="shared" si="26"/>
        <v>1</v>
      </c>
      <c r="AE37" s="2">
        <f t="shared" si="27"/>
        <v>3</v>
      </c>
      <c r="AF37" s="2">
        <f t="shared" si="28"/>
        <v>1</v>
      </c>
      <c r="AG37" s="2">
        <f t="shared" si="29"/>
        <v>0</v>
      </c>
    </row>
    <row r="38" spans="1:35" ht="15.75" x14ac:dyDescent="0.25">
      <c r="A38" s="43">
        <v>2.5</v>
      </c>
      <c r="B38" s="46">
        <f t="shared" si="10"/>
        <v>0</v>
      </c>
      <c r="C38" s="2">
        <f t="shared" si="11"/>
        <v>0</v>
      </c>
      <c r="D38" s="2">
        <f t="shared" si="12"/>
        <v>0</v>
      </c>
      <c r="E38" s="2">
        <f t="shared" si="13"/>
        <v>0</v>
      </c>
      <c r="H38" s="43">
        <v>2.5</v>
      </c>
      <c r="I38" s="46">
        <f t="shared" si="14"/>
        <v>0</v>
      </c>
      <c r="J38" s="2">
        <f t="shared" si="15"/>
        <v>0</v>
      </c>
      <c r="K38" s="2">
        <f t="shared" si="16"/>
        <v>0</v>
      </c>
      <c r="L38" s="2">
        <f t="shared" si="17"/>
        <v>0</v>
      </c>
      <c r="O38" s="43">
        <v>2.5</v>
      </c>
      <c r="P38" s="46">
        <f t="shared" si="18"/>
        <v>0</v>
      </c>
      <c r="Q38" s="2">
        <f t="shared" si="19"/>
        <v>0</v>
      </c>
      <c r="R38" s="2">
        <f t="shared" si="20"/>
        <v>0</v>
      </c>
      <c r="S38" s="2">
        <f t="shared" si="21"/>
        <v>0</v>
      </c>
      <c r="V38" s="43">
        <v>2.5</v>
      </c>
      <c r="W38" s="46">
        <f t="shared" si="22"/>
        <v>0</v>
      </c>
      <c r="X38" s="2">
        <f t="shared" si="23"/>
        <v>0</v>
      </c>
      <c r="Y38" s="2">
        <f t="shared" si="24"/>
        <v>0</v>
      </c>
      <c r="Z38" s="2">
        <f t="shared" si="25"/>
        <v>0</v>
      </c>
      <c r="AC38" s="43">
        <v>2.5</v>
      </c>
      <c r="AD38" s="46">
        <f t="shared" si="26"/>
        <v>0</v>
      </c>
      <c r="AE38" s="2">
        <f t="shared" si="27"/>
        <v>0</v>
      </c>
      <c r="AF38" s="2">
        <f t="shared" si="28"/>
        <v>0</v>
      </c>
      <c r="AG38" s="2">
        <f t="shared" si="29"/>
        <v>0</v>
      </c>
    </row>
    <row r="39" spans="1:35" ht="15.75" x14ac:dyDescent="0.25">
      <c r="A39" s="43">
        <v>2</v>
      </c>
      <c r="B39" s="46">
        <f t="shared" si="10"/>
        <v>0</v>
      </c>
      <c r="C39" s="2">
        <f t="shared" si="11"/>
        <v>1</v>
      </c>
      <c r="D39" s="2">
        <f t="shared" si="12"/>
        <v>1</v>
      </c>
      <c r="E39" s="2">
        <f t="shared" si="13"/>
        <v>0</v>
      </c>
      <c r="H39" s="43">
        <v>2</v>
      </c>
      <c r="I39" s="46">
        <f t="shared" si="14"/>
        <v>0</v>
      </c>
      <c r="J39" s="2">
        <f t="shared" si="15"/>
        <v>1</v>
      </c>
      <c r="K39" s="2">
        <f t="shared" si="16"/>
        <v>1</v>
      </c>
      <c r="L39" s="2">
        <f t="shared" si="17"/>
        <v>0</v>
      </c>
      <c r="O39" s="43">
        <v>2</v>
      </c>
      <c r="P39" s="46">
        <f t="shared" si="18"/>
        <v>0</v>
      </c>
      <c r="Q39" s="2">
        <f t="shared" si="19"/>
        <v>0</v>
      </c>
      <c r="R39" s="2">
        <f t="shared" si="20"/>
        <v>2</v>
      </c>
      <c r="S39" s="2">
        <f t="shared" si="21"/>
        <v>0</v>
      </c>
      <c r="V39" s="43">
        <v>2</v>
      </c>
      <c r="W39" s="46">
        <f t="shared" si="22"/>
        <v>1</v>
      </c>
      <c r="X39" s="2">
        <f t="shared" si="23"/>
        <v>1</v>
      </c>
      <c r="Y39" s="2">
        <f t="shared" si="24"/>
        <v>0</v>
      </c>
      <c r="Z39" s="2">
        <f t="shared" si="25"/>
        <v>2</v>
      </c>
      <c r="AC39" s="43">
        <v>2</v>
      </c>
      <c r="AD39" s="46">
        <f t="shared" si="26"/>
        <v>1</v>
      </c>
      <c r="AE39" s="2">
        <f t="shared" si="27"/>
        <v>1</v>
      </c>
      <c r="AF39" s="2">
        <f t="shared" si="28"/>
        <v>0</v>
      </c>
      <c r="AG39" s="2">
        <f t="shared" si="29"/>
        <v>0</v>
      </c>
    </row>
    <row r="40" spans="1:35" ht="15.75" x14ac:dyDescent="0.25">
      <c r="A40" s="46">
        <v>1.5</v>
      </c>
      <c r="B40" s="46">
        <f t="shared" si="10"/>
        <v>0</v>
      </c>
      <c r="C40" s="2">
        <f t="shared" si="11"/>
        <v>0</v>
      </c>
      <c r="D40" s="2">
        <f t="shared" si="12"/>
        <v>0</v>
      </c>
      <c r="E40" s="2">
        <f t="shared" si="13"/>
        <v>0</v>
      </c>
      <c r="H40" s="46">
        <v>1.5</v>
      </c>
      <c r="I40" s="46">
        <f t="shared" si="14"/>
        <v>0</v>
      </c>
      <c r="J40" s="2">
        <f t="shared" si="15"/>
        <v>0</v>
      </c>
      <c r="K40" s="2">
        <f t="shared" si="16"/>
        <v>0</v>
      </c>
      <c r="L40" s="2">
        <f t="shared" si="17"/>
        <v>0</v>
      </c>
      <c r="O40" s="46">
        <v>1.5</v>
      </c>
      <c r="P40" s="46">
        <f t="shared" si="18"/>
        <v>0</v>
      </c>
      <c r="Q40" s="2">
        <f t="shared" si="19"/>
        <v>0</v>
      </c>
      <c r="R40" s="2">
        <f t="shared" si="20"/>
        <v>0</v>
      </c>
      <c r="S40" s="2">
        <f t="shared" si="21"/>
        <v>0</v>
      </c>
      <c r="V40" s="46">
        <v>1.5</v>
      </c>
      <c r="W40" s="46">
        <f t="shared" si="22"/>
        <v>0</v>
      </c>
      <c r="X40" s="2">
        <f t="shared" si="23"/>
        <v>0</v>
      </c>
      <c r="Y40" s="2">
        <f t="shared" si="24"/>
        <v>0</v>
      </c>
      <c r="Z40" s="2">
        <f t="shared" si="25"/>
        <v>0</v>
      </c>
      <c r="AC40" s="46">
        <v>1.5</v>
      </c>
      <c r="AD40" s="46">
        <f t="shared" si="26"/>
        <v>0</v>
      </c>
      <c r="AE40" s="2">
        <f t="shared" si="27"/>
        <v>0</v>
      </c>
      <c r="AF40" s="2">
        <f t="shared" si="28"/>
        <v>0</v>
      </c>
      <c r="AG40" s="2">
        <f t="shared" si="29"/>
        <v>0</v>
      </c>
    </row>
    <row r="41" spans="1:35" ht="15.75" x14ac:dyDescent="0.25">
      <c r="A41" s="46">
        <v>1</v>
      </c>
      <c r="B41" s="46">
        <f t="shared" si="10"/>
        <v>1</v>
      </c>
      <c r="C41" s="2">
        <f t="shared" si="11"/>
        <v>3</v>
      </c>
      <c r="D41" s="2">
        <f t="shared" si="12"/>
        <v>1</v>
      </c>
      <c r="E41" s="2">
        <f t="shared" si="13"/>
        <v>1</v>
      </c>
      <c r="H41" s="46">
        <v>1</v>
      </c>
      <c r="I41" s="46">
        <f t="shared" si="14"/>
        <v>1</v>
      </c>
      <c r="J41" s="2">
        <f t="shared" si="15"/>
        <v>0</v>
      </c>
      <c r="K41" s="2">
        <f t="shared" si="16"/>
        <v>0</v>
      </c>
      <c r="L41" s="2">
        <f t="shared" si="17"/>
        <v>0</v>
      </c>
      <c r="O41" s="46">
        <v>1</v>
      </c>
      <c r="P41" s="46">
        <f t="shared" si="18"/>
        <v>0</v>
      </c>
      <c r="Q41" s="2">
        <f t="shared" si="19"/>
        <v>0</v>
      </c>
      <c r="R41" s="2">
        <f t="shared" si="20"/>
        <v>0</v>
      </c>
      <c r="S41" s="2">
        <f t="shared" si="21"/>
        <v>0</v>
      </c>
      <c r="V41" s="46">
        <v>1</v>
      </c>
      <c r="W41" s="46">
        <f t="shared" si="22"/>
        <v>1</v>
      </c>
      <c r="X41" s="2">
        <f t="shared" si="23"/>
        <v>0</v>
      </c>
      <c r="Y41" s="2">
        <f t="shared" si="24"/>
        <v>0</v>
      </c>
      <c r="Z41" s="2">
        <f t="shared" si="25"/>
        <v>0</v>
      </c>
      <c r="AC41" s="46">
        <v>1</v>
      </c>
      <c r="AD41" s="46">
        <f t="shared" si="26"/>
        <v>3</v>
      </c>
      <c r="AE41" s="2">
        <f t="shared" si="27"/>
        <v>0</v>
      </c>
      <c r="AF41" s="2">
        <f t="shared" si="28"/>
        <v>0</v>
      </c>
      <c r="AG41" s="2">
        <f t="shared" si="29"/>
        <v>0</v>
      </c>
    </row>
    <row r="42" spans="1:35" ht="15.75" x14ac:dyDescent="0.25">
      <c r="A42" s="43">
        <v>0.5</v>
      </c>
      <c r="B42" s="46">
        <f t="shared" si="10"/>
        <v>0</v>
      </c>
      <c r="C42" s="2">
        <f t="shared" si="11"/>
        <v>0</v>
      </c>
      <c r="D42" s="2">
        <f t="shared" si="12"/>
        <v>0</v>
      </c>
      <c r="E42" s="2">
        <f t="shared" si="13"/>
        <v>0</v>
      </c>
      <c r="H42" s="43">
        <v>0.5</v>
      </c>
      <c r="I42" s="46">
        <f t="shared" si="14"/>
        <v>0</v>
      </c>
      <c r="J42" s="2">
        <f t="shared" si="15"/>
        <v>0</v>
      </c>
      <c r="K42" s="2">
        <f t="shared" si="16"/>
        <v>0</v>
      </c>
      <c r="L42" s="2">
        <f t="shared" si="17"/>
        <v>0</v>
      </c>
      <c r="O42" s="43">
        <v>0.5</v>
      </c>
      <c r="P42" s="46">
        <f t="shared" si="18"/>
        <v>0</v>
      </c>
      <c r="Q42" s="2">
        <f t="shared" si="19"/>
        <v>0</v>
      </c>
      <c r="R42" s="2">
        <f t="shared" si="20"/>
        <v>0</v>
      </c>
      <c r="S42" s="2">
        <f t="shared" si="21"/>
        <v>0</v>
      </c>
      <c r="V42" s="43">
        <v>0.5</v>
      </c>
      <c r="W42" s="46">
        <f t="shared" si="22"/>
        <v>0</v>
      </c>
      <c r="X42" s="2">
        <f t="shared" si="23"/>
        <v>0</v>
      </c>
      <c r="Y42" s="2">
        <f t="shared" si="24"/>
        <v>0</v>
      </c>
      <c r="Z42" s="2">
        <f t="shared" si="25"/>
        <v>0</v>
      </c>
      <c r="AC42" s="43">
        <v>0.5</v>
      </c>
      <c r="AD42" s="46">
        <f t="shared" si="26"/>
        <v>0</v>
      </c>
      <c r="AE42" s="2">
        <f t="shared" si="27"/>
        <v>0</v>
      </c>
      <c r="AF42" s="2">
        <f t="shared" si="28"/>
        <v>0</v>
      </c>
      <c r="AG42" s="2">
        <f t="shared" si="29"/>
        <v>0</v>
      </c>
    </row>
    <row r="43" spans="1:35" ht="15.75" x14ac:dyDescent="0.25">
      <c r="A43" s="43">
        <v>0</v>
      </c>
      <c r="B43" s="46">
        <f t="shared" si="10"/>
        <v>4</v>
      </c>
      <c r="C43" s="2">
        <f t="shared" si="11"/>
        <v>3</v>
      </c>
      <c r="D43" s="2">
        <f t="shared" si="12"/>
        <v>0</v>
      </c>
      <c r="E43" s="2">
        <f t="shared" si="13"/>
        <v>1</v>
      </c>
      <c r="H43" s="43">
        <v>0</v>
      </c>
      <c r="I43" s="46">
        <f t="shared" si="14"/>
        <v>0</v>
      </c>
      <c r="J43" s="2">
        <f t="shared" si="15"/>
        <v>4</v>
      </c>
      <c r="K43" s="2">
        <f t="shared" si="16"/>
        <v>1</v>
      </c>
      <c r="L43" s="2">
        <f t="shared" si="17"/>
        <v>8</v>
      </c>
      <c r="O43" s="43">
        <v>0</v>
      </c>
      <c r="P43" s="46">
        <f t="shared" si="18"/>
        <v>0</v>
      </c>
      <c r="Q43" s="2">
        <f t="shared" si="19"/>
        <v>1</v>
      </c>
      <c r="R43" s="2">
        <f t="shared" si="20"/>
        <v>0</v>
      </c>
      <c r="S43" s="2">
        <f t="shared" si="21"/>
        <v>1</v>
      </c>
      <c r="V43" s="43">
        <v>0</v>
      </c>
      <c r="W43" s="46">
        <f t="shared" si="22"/>
        <v>2</v>
      </c>
      <c r="X43" s="2">
        <f t="shared" si="23"/>
        <v>1</v>
      </c>
      <c r="Y43" s="2">
        <f t="shared" si="24"/>
        <v>1</v>
      </c>
      <c r="Z43" s="2">
        <f t="shared" si="25"/>
        <v>0</v>
      </c>
      <c r="AC43" s="43">
        <v>0</v>
      </c>
      <c r="AD43" s="46">
        <f t="shared" si="26"/>
        <v>0</v>
      </c>
      <c r="AE43" s="2">
        <f t="shared" si="27"/>
        <v>1</v>
      </c>
      <c r="AF43" s="2">
        <f t="shared" si="28"/>
        <v>14</v>
      </c>
      <c r="AG43" s="2">
        <f t="shared" si="29"/>
        <v>13</v>
      </c>
      <c r="AH43" s="162">
        <f>AF43/AF44</f>
        <v>0.875</v>
      </c>
      <c r="AI43" s="162">
        <f>AG43/AG44</f>
        <v>0.8125</v>
      </c>
    </row>
    <row r="44" spans="1:35" ht="15.75" x14ac:dyDescent="0.25">
      <c r="A44" s="48" t="s">
        <v>22</v>
      </c>
      <c r="B44" s="48">
        <f>SUM(B23:B43)</f>
        <v>18</v>
      </c>
      <c r="C44" s="48">
        <f>SUM(C23:C43)</f>
        <v>18</v>
      </c>
      <c r="D44" s="48">
        <f>SUM(D23:D43)</f>
        <v>18</v>
      </c>
      <c r="E44" s="48">
        <f>SUM(E23:E43)</f>
        <v>18</v>
      </c>
      <c r="H44" s="48" t="s">
        <v>22</v>
      </c>
      <c r="I44" s="48">
        <f>SUM(I23:I43)</f>
        <v>10</v>
      </c>
      <c r="J44" s="48">
        <f>SUM(J23:J43)</f>
        <v>10</v>
      </c>
      <c r="K44" s="48">
        <f>SUM(K23:K43)</f>
        <v>10</v>
      </c>
      <c r="L44" s="48">
        <f>SUM(L23:L43)</f>
        <v>10</v>
      </c>
      <c r="O44" s="48" t="s">
        <v>22</v>
      </c>
      <c r="P44" s="48">
        <f>SUM(P23:P43)</f>
        <v>12</v>
      </c>
      <c r="Q44" s="48">
        <f>SUM(Q23:Q43)</f>
        <v>12</v>
      </c>
      <c r="R44" s="48">
        <f>SUM(R23:R43)</f>
        <v>12</v>
      </c>
      <c r="S44" s="48">
        <f>SUM(S23:S43)</f>
        <v>12</v>
      </c>
      <c r="V44" s="48" t="s">
        <v>22</v>
      </c>
      <c r="W44" s="48">
        <f>SUM(W23:W43)</f>
        <v>8</v>
      </c>
      <c r="X44" s="48">
        <f>SUM(X23:X43)</f>
        <v>8</v>
      </c>
      <c r="Y44" s="48">
        <f>SUM(Y23:Y43)</f>
        <v>8</v>
      </c>
      <c r="Z44" s="48">
        <f>SUM(Z23:Z43)</f>
        <v>8</v>
      </c>
      <c r="AC44" s="48" t="s">
        <v>22</v>
      </c>
      <c r="AD44" s="48">
        <f>SUM(AD23:AD43)</f>
        <v>16</v>
      </c>
      <c r="AE44" s="48">
        <f>SUM(AE23:AE43)</f>
        <v>16</v>
      </c>
      <c r="AF44" s="48">
        <f>SUM(AF23:AF43)</f>
        <v>16</v>
      </c>
      <c r="AG44" s="48">
        <f>SUM(AG23:AG43)</f>
        <v>16</v>
      </c>
    </row>
    <row r="45" spans="1:35" ht="15.75" x14ac:dyDescent="0.25">
      <c r="A45" s="48" t="s">
        <v>25</v>
      </c>
      <c r="B45" s="48">
        <f>(B23*A23+B24*A24+B25*A25+B26*A26+B27*A27+B28*A28+B29*A29+B30*A30+B31*A31+B32*A32+B33*A33+B34*A34+B35*A35+B36*A36+B37*A37+B38*A38+B39*A39+B40*A40+B41*A41+B42*A42+B43*A43)/B44</f>
        <v>3.4444444444444446</v>
      </c>
      <c r="C45" s="47">
        <f>(C23*A23+C24*A24+C25*A25+C26*A26+C27*A27+C28*A28+C29*A29+C30*A30+C31*A31+C32*A32+C33*A33+C34*A34+C35*A35+C36*A36+C37*A37+C38*A38+C39*A39+C40*A40+C41*A41+C42*A42+C43*A43)/C44</f>
        <v>3.9166666666666665</v>
      </c>
      <c r="D45" s="47">
        <f>(D23*A23+D24*A24+D25*A25+D26*A26+D27*A27+D28*A28+D29*A29+D30*A30+D31*A31+D32*A32+D33*A33+D34*A34+D35*A35+D36*A36+D37*A37+D38*A38+D39*A39+D40*A40+D41*A41+D42*A42+D43*A43)/D44</f>
        <v>5.166666666666667</v>
      </c>
      <c r="E45" s="47">
        <f>(E23*A23+E24*A24+E25*A25+E26*A26+E27*A27+E28*A28+E29*A29+E30*A30+E31*A31+E32*A32+E33*A33+E34*A34+E35*A35+E36*A36+E37*A37+E38*A38+E39*A39+E40*A40+E41*A41+E42*A42+E43*A43)/E44</f>
        <v>5.4444444444444446</v>
      </c>
      <c r="H45" s="48" t="s">
        <v>25</v>
      </c>
      <c r="I45" s="48">
        <f>(I23*H23+I24*H24+I25*H25+I26*H26+I27*H27+I28*H28+I29*H29+I30*H30+I31*H31+I32*H32+I33*H33+I34*H34+I35*H35+I36*H36+I37*H37+I38*H38+I39*H39+I40*H40+I41*H41+I42*H42+I43*H43)/I44</f>
        <v>7.9</v>
      </c>
      <c r="J45" s="47">
        <f>(J23*H23+J24*H24+J25*H25+J26*H26+J27*H27+J28*H28+J29*H29+J30*H30+J31*H31+J32*H32+J33*H33+J34*H34+J35*H35+J36*H36+J37*H37+J38*H38+J39*H39+J40*H40+J41*H41+J42*H42+J43*H43)/J44</f>
        <v>4.2</v>
      </c>
      <c r="K45" s="47">
        <f>(K23*H23+K24*H24+K25*H25+K26*H26+K27*H27+K28*H28+K29*H29+K30*H30+K31*H31+K32*H32+K33*H33+K34*H34+K35*H35+K36*H36+K37*H37+K38*H38+K39*H39+K40*H40+K41*H41+K42*H42+K43*H43)/K44</f>
        <v>7.5</v>
      </c>
      <c r="L45" s="47">
        <f>(L23*H23+L24*H24+L25*H25+L26*H26+L27*H27+L28*H28+L29*H29+L30*H30+L31*H31+L32*H32+L33*H33+L34*H34+L35*H35+L36*H36+L37*H37+L38*H38+L39*H39+L40*H40+L41*H41+L42*H42+L43*H43)/L44</f>
        <v>1.9</v>
      </c>
      <c r="O45" s="48" t="s">
        <v>25</v>
      </c>
      <c r="P45" s="48">
        <f>(P23*O23+P24*O24+P25*O25+P26*O26+P27*O27+P28*O28+P29*O29+P30*O30+P31*O31+P32*O32+P33*O33+P34*O34+P35*O35+P36*O36+P37*O37+P38*O38+P39*O39+P40*O40+P41*O41+P42*O42+P43*O43)/P44</f>
        <v>8.25</v>
      </c>
      <c r="Q45" s="47">
        <f>(Q23*O23+Q24*O24+Q25*O25+Q26*O26+Q27*O27+Q28*O28+Q29*O29+Q30*O30+Q31*O31+Q32*O32+Q33*O33+Q34*O34+Q35*O35+Q36*O36+Q37*O37+Q38*O38+Q39*O39+Q40*O40+Q41*O41+Q42*O42+Q43*O43)/Q44</f>
        <v>8.5</v>
      </c>
      <c r="R45" s="47">
        <f>(R23*O23+R24*O24+R25*O25+R26*O26+R27*O27+R28*O28+R29*O29+R30*O30+R31*O31+R32*O32+R33*O33+R34*O34+R35*O35+R36*O36+R37*O37+R38*O38+R39*O39+R40*O40+R41*O41+R42*O42+R43*O43)/R44</f>
        <v>6.458333333333333</v>
      </c>
      <c r="S45" s="47">
        <f>(S23*O23+S24*O24+S25*O25+S26*O26+S27*O27+S28*O28+S29*O29+S30*O30+S31*O31+S32*O32+S33*O33+S34*O34+S35*O35+S36*O36+S37*O37+S38*O38+S39*O39+S40*O40+S41*O41+S42*O42+S43*O43)/S44</f>
        <v>7</v>
      </c>
      <c r="V45" s="48" t="s">
        <v>25</v>
      </c>
      <c r="W45" s="48">
        <f>(W23*V23+W24*V24+W25*V25+W26*V26+W27*V27+W28*V28+W29*V29+W30*V30+W31*V31+W32*V32+W33*V33+W34*V34+W35*V35+W36*V36+W37*V37+W38*V38+W39*V39+W40*V40+W41*V41+W42*V42+W43*V43)/W44</f>
        <v>5.125</v>
      </c>
      <c r="X45" s="47">
        <f>(X23*V23+X24*V24+X25*V25+X26*V26+X27*V27+X28*V28+X29*V29+X30*V30+X31*V31+X32*V32+X33*V33+X34*V34+X35*V35+X36*V36+X37*V37+X38*V38+X39*V39+X40*V40+X41*V41+X42*V42+X43*V43)/X44</f>
        <v>5.8125</v>
      </c>
      <c r="Y45" s="47">
        <f>(Y23*V23+Y24*V24+Y25*V25+Y26*V26+Y27*V27+Y28*V28+Y29*V29+Y30*V30+Y31*V31+Y32*V32+Y33*V33+Y34*V34+Y35*V35+Y36*V36+Y37*V37+Y38*V38+Y39*V39+Y40*V40+Y41*V41+Y42*V42+Y43*V43)/Y44</f>
        <v>6.75</v>
      </c>
      <c r="Z45" s="47">
        <f>(Z23*V23+Z24*V24+Z25*V25+Z26*V26+Z27*V27+Z28*V28+Z29*V29+Z30*V30+Z31*V31+Z32*V32+Z33*V33+Z34*V34+Z35*V35+Z36*V36+Z37*V37+Z38*V38+Z39*V39+Z40*V40+Z41*V41+Z42*V42+Z43*V43)/Z44</f>
        <v>5.25</v>
      </c>
      <c r="AC45" s="48" t="s">
        <v>25</v>
      </c>
      <c r="AD45" s="48">
        <f>(AD23*AC23+AD24*AC24+AD25*AC25+AD26*AC26+AD27*AC27+AD28*AC28+AD29*AC29+AD30*AC30+AD31*AC31+AD32*AC32+AD33*AC33+AD34*AC34+AD35*AC35+AD36*AC36+AD37*AC37+AD38*AC38+AD39*AC39+AD40*AC40+AD41*AC41+AD42*AC42+AD43*AC43)/AD44</f>
        <v>5.4375</v>
      </c>
      <c r="AE45" s="47">
        <f>(AE23*AC23+AE24*AC24+AE25*AC25+AE26*AC26+AE27*AC27+AE28*AC28+AE29*AC29+AE30*AC30+AE31*AC31+AE32*AC32+AE33*AC33+AE34*AC34+AE35*AC35+AE36*AC36+AE37*AC37+AE38*AC38+AE39*AC39+AE40*AC40+AE41*AC41+AE42*AC42+AE43*AC43)/AE44</f>
        <v>5.3125</v>
      </c>
      <c r="AF45" s="47">
        <f>(AF23*AC23+AF24*AC24+AF25*AC25+AF26*AC26+AF27*AC27+AF28*AC28+AF29*AC29+AF30*AC30+AF31*AC31+AF32*AC32+AF33*AC33+AF34*AC34+AF35*AC35+AF36*AC36+AF37*AC37+AF38*AC38+AF39*AC39+AF40*AC40+AF41*AC41+AF42*AC42+AF43*AC43)/AF44</f>
        <v>0.4375</v>
      </c>
      <c r="AG45" s="47">
        <f>(AG23*AC23+AG24*AC24+AG25*AC25+AG26*AC26+AG27*AC27+AG28*AC28+AG29*AC29+AG30*AC30+AG31*AC31+AG32*AC32+AG33*AC33+AG34*AC34+AG35*AC35+AG36*AC36+AG37*AC37+AG38*AC38+AG39*AC39+AG40*AC40+AG41*AC41+AG42*AC42+AG43*AC43)/AG44</f>
        <v>1.5</v>
      </c>
    </row>
    <row r="46" spans="1:35" ht="15.75" x14ac:dyDescent="0.25">
      <c r="A46" s="50" t="s">
        <v>26</v>
      </c>
      <c r="B46" s="50">
        <f>B45/10</f>
        <v>0.34444444444444444</v>
      </c>
      <c r="C46" s="50">
        <f>C45/10</f>
        <v>0.39166666666666666</v>
      </c>
      <c r="D46" s="50">
        <f>D45/10</f>
        <v>0.51666666666666672</v>
      </c>
      <c r="E46" s="50">
        <f>E45/10</f>
        <v>0.54444444444444451</v>
      </c>
      <c r="H46" s="50" t="s">
        <v>26</v>
      </c>
      <c r="I46" s="50">
        <f>I45/10</f>
        <v>0.79</v>
      </c>
      <c r="J46" s="50">
        <f>J45/10</f>
        <v>0.42000000000000004</v>
      </c>
      <c r="K46" s="50">
        <f>K45/10</f>
        <v>0.75</v>
      </c>
      <c r="L46" s="50">
        <f>L45/10</f>
        <v>0.19</v>
      </c>
      <c r="O46" s="50" t="s">
        <v>26</v>
      </c>
      <c r="P46" s="50">
        <f>P45/10</f>
        <v>0.82499999999999996</v>
      </c>
      <c r="Q46" s="50">
        <f>Q45/10</f>
        <v>0.85</v>
      </c>
      <c r="R46" s="50">
        <f>R45/10</f>
        <v>0.64583333333333326</v>
      </c>
      <c r="S46" s="50">
        <f>S45/10</f>
        <v>0.7</v>
      </c>
      <c r="V46" s="50" t="s">
        <v>26</v>
      </c>
      <c r="W46" s="50">
        <f>W45/10</f>
        <v>0.51249999999999996</v>
      </c>
      <c r="X46" s="50">
        <f>X45/10</f>
        <v>0.58125000000000004</v>
      </c>
      <c r="Y46" s="50">
        <f>Y45/10</f>
        <v>0.67500000000000004</v>
      </c>
      <c r="Z46" s="50">
        <f>Z45/10</f>
        <v>0.52500000000000002</v>
      </c>
      <c r="AC46" s="50" t="s">
        <v>26</v>
      </c>
      <c r="AD46" s="179">
        <f>AD45/10</f>
        <v>0.54374999999999996</v>
      </c>
      <c r="AE46" s="179">
        <f>AE45/10</f>
        <v>0.53125</v>
      </c>
      <c r="AF46" s="179">
        <f>AF45/10</f>
        <v>4.3749999999999997E-2</v>
      </c>
      <c r="AG46" s="179">
        <f>AG45/10</f>
        <v>0.15</v>
      </c>
    </row>
  </sheetData>
  <mergeCells count="5">
    <mergeCell ref="A1:G1"/>
    <mergeCell ref="H1:N1"/>
    <mergeCell ref="O1:U1"/>
    <mergeCell ref="V1:AB1"/>
    <mergeCell ref="AC1:AI1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topLeftCell="G4" zoomScale="82" zoomScaleNormal="82" workbookViewId="0">
      <selection activeCell="L28" sqref="L28"/>
    </sheetView>
  </sheetViews>
  <sheetFormatPr defaultRowHeight="15" x14ac:dyDescent="0.25"/>
  <sheetData>
    <row r="1" spans="1:35" ht="18.75" x14ac:dyDescent="0.3">
      <c r="A1" s="181" t="s">
        <v>0</v>
      </c>
      <c r="B1" s="181"/>
      <c r="C1" s="181"/>
      <c r="D1" s="181"/>
      <c r="E1" s="181"/>
      <c r="F1" s="181"/>
      <c r="G1" s="192"/>
      <c r="H1" s="193" t="s">
        <v>10</v>
      </c>
      <c r="I1" s="181"/>
      <c r="J1" s="181"/>
      <c r="K1" s="181"/>
      <c r="L1" s="181"/>
      <c r="M1" s="181"/>
      <c r="N1" s="181"/>
      <c r="O1" s="193" t="s">
        <v>11</v>
      </c>
      <c r="P1" s="181"/>
      <c r="Q1" s="181"/>
      <c r="R1" s="181"/>
      <c r="S1" s="181"/>
      <c r="T1" s="181"/>
      <c r="U1" s="181"/>
      <c r="V1" s="193" t="s">
        <v>12</v>
      </c>
      <c r="W1" s="181"/>
      <c r="X1" s="181"/>
      <c r="Y1" s="181"/>
      <c r="Z1" s="181"/>
      <c r="AA1" s="181"/>
      <c r="AB1" s="181"/>
      <c r="AC1" s="193" t="s">
        <v>13</v>
      </c>
      <c r="AD1" s="181"/>
      <c r="AE1" s="181"/>
      <c r="AF1" s="181"/>
      <c r="AG1" s="181"/>
      <c r="AH1" s="181"/>
      <c r="AI1" s="181"/>
    </row>
    <row r="2" spans="1:35" ht="15.75" x14ac:dyDescent="0.25">
      <c r="A2" s="27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28" t="s">
        <v>9</v>
      </c>
      <c r="H2" s="20" t="s">
        <v>3</v>
      </c>
      <c r="I2" s="6" t="s">
        <v>4</v>
      </c>
      <c r="J2" s="6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20" t="s">
        <v>3</v>
      </c>
      <c r="P2" s="6" t="s">
        <v>4</v>
      </c>
      <c r="Q2" s="6" t="s">
        <v>5</v>
      </c>
      <c r="R2" s="6" t="s">
        <v>6</v>
      </c>
      <c r="S2" s="6" t="s">
        <v>7</v>
      </c>
      <c r="T2" s="6" t="s">
        <v>8</v>
      </c>
      <c r="U2" s="6" t="s">
        <v>9</v>
      </c>
      <c r="V2" s="20" t="s">
        <v>3</v>
      </c>
      <c r="W2" s="6" t="s">
        <v>4</v>
      </c>
      <c r="X2" s="6" t="s">
        <v>5</v>
      </c>
      <c r="Y2" s="6" t="s">
        <v>6</v>
      </c>
      <c r="Z2" s="6" t="s">
        <v>7</v>
      </c>
      <c r="AA2" s="6" t="s">
        <v>8</v>
      </c>
      <c r="AB2" s="6" t="s">
        <v>9</v>
      </c>
      <c r="AC2" s="20" t="s">
        <v>3</v>
      </c>
      <c r="AD2" s="6" t="s">
        <v>4</v>
      </c>
      <c r="AE2" s="6" t="s">
        <v>5</v>
      </c>
      <c r="AF2" s="6" t="s">
        <v>6</v>
      </c>
      <c r="AG2" s="6" t="s">
        <v>7</v>
      </c>
      <c r="AH2" s="6" t="s">
        <v>8</v>
      </c>
      <c r="AI2" s="6" t="s">
        <v>9</v>
      </c>
    </row>
    <row r="3" spans="1:35" ht="15.75" x14ac:dyDescent="0.25">
      <c r="A3" s="38" t="s">
        <v>1</v>
      </c>
      <c r="B3" s="36">
        <v>3</v>
      </c>
      <c r="C3" s="36">
        <v>10</v>
      </c>
      <c r="D3" s="36">
        <v>10</v>
      </c>
      <c r="E3" s="36">
        <v>9.5</v>
      </c>
      <c r="F3" s="38">
        <f>SUM(B3:E3)</f>
        <v>32.5</v>
      </c>
      <c r="G3" s="39">
        <f>F3/40</f>
        <v>0.8125</v>
      </c>
      <c r="H3" s="38" t="s">
        <v>1</v>
      </c>
      <c r="I3" s="36">
        <v>10</v>
      </c>
      <c r="J3" s="36">
        <v>8</v>
      </c>
      <c r="K3" s="36">
        <v>10</v>
      </c>
      <c r="L3" s="36">
        <v>10</v>
      </c>
      <c r="M3" s="38">
        <f>SUM(I3:L3)</f>
        <v>38</v>
      </c>
      <c r="N3" s="40">
        <f>M3/40</f>
        <v>0.95</v>
      </c>
      <c r="O3" s="38" t="s">
        <v>1</v>
      </c>
      <c r="P3" s="36">
        <v>10</v>
      </c>
      <c r="Q3" s="36">
        <v>10</v>
      </c>
      <c r="R3" s="36">
        <v>9</v>
      </c>
      <c r="S3" s="36">
        <v>9</v>
      </c>
      <c r="T3" s="38">
        <f>SUM(P3:S3)</f>
        <v>38</v>
      </c>
      <c r="U3" s="39">
        <f>T3/40</f>
        <v>0.95</v>
      </c>
      <c r="V3" s="38" t="s">
        <v>1</v>
      </c>
      <c r="W3" s="36">
        <v>10</v>
      </c>
      <c r="X3" s="36">
        <v>8.5</v>
      </c>
      <c r="Y3" s="36">
        <v>10</v>
      </c>
      <c r="Z3" s="36">
        <v>10</v>
      </c>
      <c r="AA3" s="38">
        <f>SUM(W3:Z3)</f>
        <v>38.5</v>
      </c>
      <c r="AB3" s="42">
        <f>AA3/40</f>
        <v>0.96250000000000002</v>
      </c>
      <c r="AC3" s="26" t="s">
        <v>1</v>
      </c>
      <c r="AD3" s="29">
        <v>7</v>
      </c>
      <c r="AE3" s="29">
        <v>6</v>
      </c>
      <c r="AF3" s="29">
        <v>3</v>
      </c>
      <c r="AG3" s="29">
        <v>10</v>
      </c>
      <c r="AH3" s="26">
        <f>SUM(AD3:AG3)</f>
        <v>26</v>
      </c>
      <c r="AI3" s="31">
        <f>AH3/40</f>
        <v>0.65</v>
      </c>
    </row>
    <row r="4" spans="1:35" ht="15.75" x14ac:dyDescent="0.25">
      <c r="A4" s="12" t="s">
        <v>1</v>
      </c>
      <c r="B4" s="37">
        <v>10</v>
      </c>
      <c r="C4" s="37">
        <v>4</v>
      </c>
      <c r="D4" s="37">
        <v>6</v>
      </c>
      <c r="E4" s="37">
        <v>10</v>
      </c>
      <c r="F4" s="12">
        <f t="shared" ref="F4:F20" si="0">SUM(B4:E4)</f>
        <v>30</v>
      </c>
      <c r="G4" s="13">
        <f t="shared" ref="G4:G20" si="1">F4/40</f>
        <v>0.75</v>
      </c>
      <c r="H4" s="12" t="s">
        <v>1</v>
      </c>
      <c r="I4" s="37">
        <v>8</v>
      </c>
      <c r="J4" s="37">
        <v>6</v>
      </c>
      <c r="K4" s="37">
        <v>10</v>
      </c>
      <c r="L4" s="37">
        <v>9</v>
      </c>
      <c r="M4" s="12">
        <f t="shared" ref="M4:M11" si="2">SUM(I4:L4)</f>
        <v>33</v>
      </c>
      <c r="N4" s="41">
        <f t="shared" ref="N4:N12" si="3">M4/40</f>
        <v>0.82499999999999996</v>
      </c>
      <c r="O4" s="12" t="s">
        <v>1</v>
      </c>
      <c r="P4" s="37">
        <v>8.5</v>
      </c>
      <c r="Q4" s="37">
        <v>10</v>
      </c>
      <c r="R4" s="37">
        <v>10</v>
      </c>
      <c r="S4" s="37">
        <v>9</v>
      </c>
      <c r="T4" s="12">
        <f t="shared" ref="T4:T14" si="4">SUM(P4:S4)</f>
        <v>37.5</v>
      </c>
      <c r="U4" s="13">
        <f t="shared" ref="U4:U14" si="5">T4/40</f>
        <v>0.9375</v>
      </c>
      <c r="V4" s="12" t="s">
        <v>1</v>
      </c>
      <c r="W4" s="37">
        <v>10</v>
      </c>
      <c r="X4" s="37">
        <v>10</v>
      </c>
      <c r="Y4" s="37">
        <v>10</v>
      </c>
      <c r="Z4" s="37">
        <v>7</v>
      </c>
      <c r="AA4" s="12">
        <f t="shared" ref="AA4:AA10" si="6">SUM(W4:Z4)</f>
        <v>37</v>
      </c>
      <c r="AB4" s="14">
        <f t="shared" ref="AB4:AB10" si="7">AA4/40</f>
        <v>0.92500000000000004</v>
      </c>
      <c r="AC4" s="16" t="s">
        <v>1</v>
      </c>
      <c r="AD4" s="30">
        <v>10</v>
      </c>
      <c r="AE4" s="30">
        <v>10</v>
      </c>
      <c r="AF4" s="30">
        <v>4</v>
      </c>
      <c r="AG4" s="30">
        <v>0</v>
      </c>
      <c r="AH4" s="16">
        <f t="shared" ref="AH4:AH18" si="8">SUM(AD4:AG4)</f>
        <v>24</v>
      </c>
      <c r="AI4" s="17">
        <f t="shared" ref="AI4:AI18" si="9">AH4/40</f>
        <v>0.6</v>
      </c>
    </row>
    <row r="5" spans="1:35" ht="15.75" x14ac:dyDescent="0.25">
      <c r="A5" s="12" t="s">
        <v>1</v>
      </c>
      <c r="B5" s="37">
        <v>10</v>
      </c>
      <c r="C5" s="37">
        <v>4</v>
      </c>
      <c r="D5" s="37">
        <v>9</v>
      </c>
      <c r="E5" s="37">
        <v>3.5</v>
      </c>
      <c r="F5" s="12">
        <f t="shared" si="0"/>
        <v>26.5</v>
      </c>
      <c r="G5" s="13">
        <f t="shared" si="1"/>
        <v>0.66249999999999998</v>
      </c>
      <c r="H5" s="12" t="s">
        <v>1</v>
      </c>
      <c r="I5" s="37">
        <v>10</v>
      </c>
      <c r="J5" s="37">
        <v>10</v>
      </c>
      <c r="K5" s="37">
        <v>10</v>
      </c>
      <c r="L5" s="37">
        <v>0</v>
      </c>
      <c r="M5" s="12">
        <f t="shared" si="2"/>
        <v>30</v>
      </c>
      <c r="N5" s="41">
        <f t="shared" si="3"/>
        <v>0.75</v>
      </c>
      <c r="O5" s="12" t="s">
        <v>1</v>
      </c>
      <c r="P5" s="37">
        <v>9</v>
      </c>
      <c r="Q5" s="37">
        <v>10</v>
      </c>
      <c r="R5" s="37">
        <v>9</v>
      </c>
      <c r="S5" s="37">
        <v>9</v>
      </c>
      <c r="T5" s="12">
        <f t="shared" si="4"/>
        <v>37</v>
      </c>
      <c r="U5" s="13">
        <f t="shared" si="5"/>
        <v>0.92500000000000004</v>
      </c>
      <c r="V5" s="12" t="s">
        <v>1</v>
      </c>
      <c r="W5" s="37">
        <v>8</v>
      </c>
      <c r="X5" s="37">
        <v>7</v>
      </c>
      <c r="Y5" s="37">
        <v>6</v>
      </c>
      <c r="Z5" s="37">
        <v>5</v>
      </c>
      <c r="AA5" s="12">
        <f t="shared" si="6"/>
        <v>26</v>
      </c>
      <c r="AB5" s="14">
        <f t="shared" si="7"/>
        <v>0.65</v>
      </c>
      <c r="AC5" s="16" t="s">
        <v>1</v>
      </c>
      <c r="AD5" s="30">
        <v>1</v>
      </c>
      <c r="AE5" s="30">
        <v>10</v>
      </c>
      <c r="AF5" s="30">
        <v>0</v>
      </c>
      <c r="AG5" s="30">
        <v>10</v>
      </c>
      <c r="AH5" s="16">
        <f t="shared" si="8"/>
        <v>21</v>
      </c>
      <c r="AI5" s="17">
        <f t="shared" si="9"/>
        <v>0.52500000000000002</v>
      </c>
    </row>
    <row r="6" spans="1:35" ht="15.75" x14ac:dyDescent="0.25">
      <c r="A6" s="12" t="s">
        <v>2</v>
      </c>
      <c r="B6" s="37">
        <v>4</v>
      </c>
      <c r="C6" s="37">
        <v>7.5</v>
      </c>
      <c r="D6" s="37">
        <v>6</v>
      </c>
      <c r="E6" s="37">
        <v>7</v>
      </c>
      <c r="F6" s="12">
        <f t="shared" si="0"/>
        <v>24.5</v>
      </c>
      <c r="G6" s="13">
        <f t="shared" si="1"/>
        <v>0.61250000000000004</v>
      </c>
      <c r="H6" s="12" t="s">
        <v>1</v>
      </c>
      <c r="I6" s="37">
        <v>10</v>
      </c>
      <c r="J6" s="37">
        <v>8</v>
      </c>
      <c r="K6" s="37">
        <v>7</v>
      </c>
      <c r="L6" s="37">
        <v>0</v>
      </c>
      <c r="M6" s="12">
        <f t="shared" si="2"/>
        <v>25</v>
      </c>
      <c r="N6" s="41">
        <f t="shared" si="3"/>
        <v>0.625</v>
      </c>
      <c r="O6" s="12" t="s">
        <v>2</v>
      </c>
      <c r="P6" s="37">
        <v>8</v>
      </c>
      <c r="Q6" s="37">
        <v>10</v>
      </c>
      <c r="R6" s="37">
        <v>9</v>
      </c>
      <c r="S6" s="37">
        <v>8</v>
      </c>
      <c r="T6" s="12">
        <f t="shared" si="4"/>
        <v>35</v>
      </c>
      <c r="U6" s="13">
        <f t="shared" si="5"/>
        <v>0.875</v>
      </c>
      <c r="V6" s="12" t="s">
        <v>1</v>
      </c>
      <c r="W6" s="37">
        <v>0</v>
      </c>
      <c r="X6" s="37">
        <v>8.5</v>
      </c>
      <c r="Y6" s="37">
        <v>6</v>
      </c>
      <c r="Z6" s="37">
        <v>8</v>
      </c>
      <c r="AA6" s="12">
        <f t="shared" si="6"/>
        <v>22.5</v>
      </c>
      <c r="AB6" s="14">
        <f t="shared" si="7"/>
        <v>0.5625</v>
      </c>
      <c r="AC6" s="16" t="s">
        <v>2</v>
      </c>
      <c r="AD6" s="30">
        <v>10</v>
      </c>
      <c r="AE6" s="30">
        <v>6</v>
      </c>
      <c r="AF6" s="30">
        <v>0</v>
      </c>
      <c r="AG6" s="30">
        <v>0</v>
      </c>
      <c r="AH6" s="16">
        <f t="shared" si="8"/>
        <v>16</v>
      </c>
      <c r="AI6" s="17">
        <f t="shared" si="9"/>
        <v>0.4</v>
      </c>
    </row>
    <row r="7" spans="1:35" ht="15.75" x14ac:dyDescent="0.25">
      <c r="A7" s="12" t="s">
        <v>1</v>
      </c>
      <c r="B7" s="37">
        <v>3</v>
      </c>
      <c r="C7" s="37">
        <v>7</v>
      </c>
      <c r="D7" s="37">
        <v>7</v>
      </c>
      <c r="E7" s="37">
        <v>7</v>
      </c>
      <c r="F7" s="12">
        <f t="shared" si="0"/>
        <v>24</v>
      </c>
      <c r="G7" s="13">
        <f t="shared" si="1"/>
        <v>0.6</v>
      </c>
      <c r="H7" s="12" t="s">
        <v>1</v>
      </c>
      <c r="I7" s="37">
        <v>10</v>
      </c>
      <c r="J7" s="37">
        <v>8</v>
      </c>
      <c r="K7" s="37">
        <v>2</v>
      </c>
      <c r="L7" s="37">
        <v>0</v>
      </c>
      <c r="M7" s="12">
        <f t="shared" si="2"/>
        <v>20</v>
      </c>
      <c r="N7" s="41">
        <f t="shared" si="3"/>
        <v>0.5</v>
      </c>
      <c r="O7" s="12" t="s">
        <v>1</v>
      </c>
      <c r="P7" s="37">
        <v>10</v>
      </c>
      <c r="Q7" s="37">
        <v>10</v>
      </c>
      <c r="R7" s="37">
        <v>9.5</v>
      </c>
      <c r="S7" s="37">
        <v>4</v>
      </c>
      <c r="T7" s="12">
        <f t="shared" si="4"/>
        <v>33.5</v>
      </c>
      <c r="U7" s="13">
        <f t="shared" si="5"/>
        <v>0.83750000000000002</v>
      </c>
      <c r="V7" s="12" t="s">
        <v>2</v>
      </c>
      <c r="W7" s="37">
        <v>10</v>
      </c>
      <c r="X7" s="37">
        <v>2</v>
      </c>
      <c r="Y7" s="37">
        <v>6</v>
      </c>
      <c r="Z7" s="37">
        <v>3</v>
      </c>
      <c r="AA7" s="12">
        <f t="shared" si="6"/>
        <v>21</v>
      </c>
      <c r="AB7" s="14">
        <f t="shared" si="7"/>
        <v>0.52500000000000002</v>
      </c>
      <c r="AC7" s="16" t="s">
        <v>2</v>
      </c>
      <c r="AD7" s="30">
        <v>10</v>
      </c>
      <c r="AE7" s="30">
        <v>3</v>
      </c>
      <c r="AF7" s="30">
        <v>0</v>
      </c>
      <c r="AG7" s="30">
        <v>4</v>
      </c>
      <c r="AH7" s="16">
        <f t="shared" si="8"/>
        <v>17</v>
      </c>
      <c r="AI7" s="17">
        <f t="shared" si="9"/>
        <v>0.42499999999999999</v>
      </c>
    </row>
    <row r="8" spans="1:35" ht="15.75" x14ac:dyDescent="0.25">
      <c r="A8" s="12" t="s">
        <v>1</v>
      </c>
      <c r="B8" s="37">
        <v>3</v>
      </c>
      <c r="C8" s="37">
        <v>7</v>
      </c>
      <c r="D8" s="37">
        <v>7</v>
      </c>
      <c r="E8" s="37">
        <v>6.5</v>
      </c>
      <c r="F8" s="12">
        <f t="shared" si="0"/>
        <v>23.5</v>
      </c>
      <c r="G8" s="13">
        <f t="shared" si="1"/>
        <v>0.58750000000000002</v>
      </c>
      <c r="H8" s="12" t="s">
        <v>1</v>
      </c>
      <c r="I8" s="37">
        <v>10</v>
      </c>
      <c r="J8" s="37">
        <v>2</v>
      </c>
      <c r="K8" s="37">
        <v>8</v>
      </c>
      <c r="L8" s="37">
        <v>0</v>
      </c>
      <c r="M8" s="12">
        <f t="shared" si="2"/>
        <v>20</v>
      </c>
      <c r="N8" s="41">
        <f t="shared" si="3"/>
        <v>0.5</v>
      </c>
      <c r="O8" s="12" t="s">
        <v>1</v>
      </c>
      <c r="P8" s="37">
        <v>10</v>
      </c>
      <c r="Q8" s="37">
        <v>10</v>
      </c>
      <c r="R8" s="37">
        <v>6</v>
      </c>
      <c r="S8" s="37">
        <v>7</v>
      </c>
      <c r="T8" s="12">
        <f t="shared" si="4"/>
        <v>33</v>
      </c>
      <c r="U8" s="13">
        <f t="shared" si="5"/>
        <v>0.82499999999999996</v>
      </c>
      <c r="V8" s="12" t="s">
        <v>2</v>
      </c>
      <c r="W8" s="37">
        <v>1</v>
      </c>
      <c r="X8" s="37">
        <v>5.5</v>
      </c>
      <c r="Y8" s="37">
        <v>10</v>
      </c>
      <c r="Z8" s="37">
        <v>2</v>
      </c>
      <c r="AA8" s="12">
        <f t="shared" si="6"/>
        <v>18.5</v>
      </c>
      <c r="AB8" s="14">
        <f t="shared" si="7"/>
        <v>0.46250000000000002</v>
      </c>
      <c r="AC8" s="16" t="s">
        <v>1</v>
      </c>
      <c r="AD8" s="30">
        <v>3</v>
      </c>
      <c r="AE8" s="30">
        <v>10</v>
      </c>
      <c r="AF8" s="30">
        <v>0</v>
      </c>
      <c r="AG8" s="30">
        <v>0</v>
      </c>
      <c r="AH8" s="16">
        <f t="shared" si="8"/>
        <v>13</v>
      </c>
      <c r="AI8" s="17">
        <f t="shared" si="9"/>
        <v>0.32500000000000001</v>
      </c>
    </row>
    <row r="9" spans="1:35" ht="15.75" x14ac:dyDescent="0.25">
      <c r="A9" s="12" t="s">
        <v>1</v>
      </c>
      <c r="B9" s="37">
        <v>3</v>
      </c>
      <c r="C9" s="37">
        <v>8</v>
      </c>
      <c r="D9" s="37">
        <v>3</v>
      </c>
      <c r="E9" s="37">
        <v>8</v>
      </c>
      <c r="F9" s="12">
        <f t="shared" si="0"/>
        <v>22</v>
      </c>
      <c r="G9" s="13">
        <f t="shared" si="1"/>
        <v>0.55000000000000004</v>
      </c>
      <c r="H9" s="12" t="s">
        <v>1</v>
      </c>
      <c r="I9" s="37">
        <v>10</v>
      </c>
      <c r="J9" s="37">
        <v>0</v>
      </c>
      <c r="K9" s="37">
        <v>10</v>
      </c>
      <c r="L9" s="37">
        <v>0</v>
      </c>
      <c r="M9" s="12">
        <f t="shared" si="2"/>
        <v>20</v>
      </c>
      <c r="N9" s="41">
        <f t="shared" si="3"/>
        <v>0.5</v>
      </c>
      <c r="O9" s="12" t="s">
        <v>1</v>
      </c>
      <c r="P9" s="37">
        <v>10</v>
      </c>
      <c r="Q9" s="37">
        <v>10</v>
      </c>
      <c r="R9" s="37">
        <v>4</v>
      </c>
      <c r="S9" s="37">
        <v>7</v>
      </c>
      <c r="T9" s="12">
        <f t="shared" si="4"/>
        <v>31</v>
      </c>
      <c r="U9" s="13">
        <f t="shared" si="5"/>
        <v>0.77500000000000002</v>
      </c>
      <c r="V9" s="12" t="s">
        <v>1</v>
      </c>
      <c r="W9" s="37">
        <v>2</v>
      </c>
      <c r="X9" s="37">
        <v>5</v>
      </c>
      <c r="Y9" s="37">
        <v>6</v>
      </c>
      <c r="Z9" s="37">
        <v>5</v>
      </c>
      <c r="AA9" s="12">
        <f t="shared" si="6"/>
        <v>18</v>
      </c>
      <c r="AB9" s="14">
        <f t="shared" si="7"/>
        <v>0.45</v>
      </c>
      <c r="AC9" s="16" t="s">
        <v>2</v>
      </c>
      <c r="AD9" s="30">
        <v>8</v>
      </c>
      <c r="AE9" s="30">
        <v>5</v>
      </c>
      <c r="AF9" s="30">
        <v>0</v>
      </c>
      <c r="AG9" s="30">
        <v>0</v>
      </c>
      <c r="AH9" s="16">
        <f t="shared" si="8"/>
        <v>13</v>
      </c>
      <c r="AI9" s="17">
        <f t="shared" si="9"/>
        <v>0.32500000000000001</v>
      </c>
    </row>
    <row r="10" spans="1:35" ht="15.75" x14ac:dyDescent="0.25">
      <c r="A10" s="12" t="s">
        <v>1</v>
      </c>
      <c r="B10" s="37">
        <v>10</v>
      </c>
      <c r="C10" s="37">
        <v>2</v>
      </c>
      <c r="D10" s="37">
        <v>5</v>
      </c>
      <c r="E10" s="37">
        <v>3.5</v>
      </c>
      <c r="F10" s="12">
        <f t="shared" si="0"/>
        <v>20.5</v>
      </c>
      <c r="G10" s="13">
        <f t="shared" si="1"/>
        <v>0.51249999999999996</v>
      </c>
      <c r="H10" s="12" t="s">
        <v>1</v>
      </c>
      <c r="I10" s="37">
        <v>7</v>
      </c>
      <c r="J10" s="37">
        <v>0</v>
      </c>
      <c r="K10" s="37">
        <v>10</v>
      </c>
      <c r="L10" s="37">
        <v>0</v>
      </c>
      <c r="M10" s="12">
        <f t="shared" si="2"/>
        <v>17</v>
      </c>
      <c r="N10" s="41">
        <f t="shared" si="3"/>
        <v>0.42499999999999999</v>
      </c>
      <c r="O10" s="12" t="s">
        <v>1</v>
      </c>
      <c r="P10" s="37">
        <v>5.5</v>
      </c>
      <c r="Q10" s="37">
        <v>7</v>
      </c>
      <c r="R10" s="37">
        <v>9</v>
      </c>
      <c r="S10" s="37">
        <v>9</v>
      </c>
      <c r="T10" s="12">
        <f t="shared" si="4"/>
        <v>30.5</v>
      </c>
      <c r="U10" s="13">
        <f t="shared" si="5"/>
        <v>0.76249999999999996</v>
      </c>
      <c r="V10" s="12" t="s">
        <v>1</v>
      </c>
      <c r="W10" s="37">
        <v>0</v>
      </c>
      <c r="X10" s="37">
        <v>0</v>
      </c>
      <c r="Y10" s="37">
        <v>0</v>
      </c>
      <c r="Z10" s="37">
        <v>2</v>
      </c>
      <c r="AA10" s="12">
        <f t="shared" si="6"/>
        <v>2</v>
      </c>
      <c r="AB10" s="14">
        <f t="shared" si="7"/>
        <v>0.05</v>
      </c>
      <c r="AC10" s="16" t="s">
        <v>1</v>
      </c>
      <c r="AD10" s="30">
        <v>5</v>
      </c>
      <c r="AE10" s="30">
        <v>6</v>
      </c>
      <c r="AF10" s="30">
        <v>0</v>
      </c>
      <c r="AG10" s="30">
        <v>0</v>
      </c>
      <c r="AH10" s="16">
        <f t="shared" si="8"/>
        <v>11</v>
      </c>
      <c r="AI10" s="17">
        <f t="shared" si="9"/>
        <v>0.27500000000000002</v>
      </c>
    </row>
    <row r="11" spans="1:35" ht="15.75" x14ac:dyDescent="0.25">
      <c r="A11" s="12" t="s">
        <v>1</v>
      </c>
      <c r="B11" s="37">
        <v>3</v>
      </c>
      <c r="C11" s="37">
        <v>5</v>
      </c>
      <c r="D11" s="37">
        <v>2</v>
      </c>
      <c r="E11" s="37">
        <v>8</v>
      </c>
      <c r="F11" s="12">
        <f t="shared" si="0"/>
        <v>18</v>
      </c>
      <c r="G11" s="13">
        <f t="shared" si="1"/>
        <v>0.45</v>
      </c>
      <c r="H11" s="12" t="s">
        <v>1</v>
      </c>
      <c r="I11" s="37">
        <v>1</v>
      </c>
      <c r="J11" s="37">
        <v>0</v>
      </c>
      <c r="K11" s="37">
        <v>8</v>
      </c>
      <c r="L11" s="37">
        <v>0</v>
      </c>
      <c r="M11" s="12">
        <f t="shared" si="2"/>
        <v>9</v>
      </c>
      <c r="N11" s="41">
        <f t="shared" si="3"/>
        <v>0.22500000000000001</v>
      </c>
      <c r="O11" s="12" t="s">
        <v>1</v>
      </c>
      <c r="P11" s="37">
        <v>8</v>
      </c>
      <c r="Q11" s="37">
        <v>10</v>
      </c>
      <c r="R11" s="37">
        <v>3</v>
      </c>
      <c r="S11" s="37">
        <v>9</v>
      </c>
      <c r="T11" s="12">
        <f t="shared" si="4"/>
        <v>30</v>
      </c>
      <c r="U11" s="13">
        <f t="shared" si="5"/>
        <v>0.75</v>
      </c>
      <c r="AC11" s="16" t="s">
        <v>1</v>
      </c>
      <c r="AD11" s="30">
        <v>7</v>
      </c>
      <c r="AE11" s="30">
        <v>4</v>
      </c>
      <c r="AF11" s="30">
        <v>0</v>
      </c>
      <c r="AG11" s="30">
        <v>0</v>
      </c>
      <c r="AH11" s="16">
        <f t="shared" si="8"/>
        <v>11</v>
      </c>
      <c r="AI11" s="17">
        <f t="shared" si="9"/>
        <v>0.27500000000000002</v>
      </c>
    </row>
    <row r="12" spans="1:35" ht="15.75" x14ac:dyDescent="0.25">
      <c r="A12" s="12" t="s">
        <v>1</v>
      </c>
      <c r="B12" s="37">
        <v>3</v>
      </c>
      <c r="C12" s="37">
        <v>5</v>
      </c>
      <c r="D12" s="37">
        <v>5</v>
      </c>
      <c r="E12" s="37">
        <v>4</v>
      </c>
      <c r="F12" s="12">
        <f t="shared" si="0"/>
        <v>17</v>
      </c>
      <c r="G12" s="13">
        <f t="shared" si="1"/>
        <v>0.42499999999999999</v>
      </c>
      <c r="H12" s="12" t="s">
        <v>1</v>
      </c>
      <c r="I12" s="37">
        <v>3</v>
      </c>
      <c r="J12" s="37">
        <v>0</v>
      </c>
      <c r="K12" s="37">
        <v>0</v>
      </c>
      <c r="L12" s="37">
        <v>0</v>
      </c>
      <c r="M12" s="12">
        <f>SUM(I12:L12)</f>
        <v>3</v>
      </c>
      <c r="N12" s="41">
        <f t="shared" si="3"/>
        <v>7.4999999999999997E-2</v>
      </c>
      <c r="O12" s="12" t="s">
        <v>1</v>
      </c>
      <c r="P12" s="37">
        <v>9</v>
      </c>
      <c r="Q12" s="37">
        <v>10</v>
      </c>
      <c r="R12" s="37">
        <v>5</v>
      </c>
      <c r="S12" s="37">
        <v>0</v>
      </c>
      <c r="T12" s="12">
        <f t="shared" si="4"/>
        <v>24</v>
      </c>
      <c r="U12" s="13">
        <f t="shared" si="5"/>
        <v>0.6</v>
      </c>
      <c r="AC12" s="16" t="s">
        <v>1</v>
      </c>
      <c r="AD12" s="30">
        <v>2</v>
      </c>
      <c r="AE12" s="30">
        <v>9</v>
      </c>
      <c r="AF12" s="30">
        <v>0</v>
      </c>
      <c r="AG12" s="30">
        <v>0</v>
      </c>
      <c r="AH12" s="16">
        <f t="shared" si="8"/>
        <v>11</v>
      </c>
      <c r="AI12" s="17">
        <f t="shared" si="9"/>
        <v>0.27500000000000002</v>
      </c>
    </row>
    <row r="13" spans="1:35" ht="15.75" x14ac:dyDescent="0.25">
      <c r="A13" s="12" t="s">
        <v>1</v>
      </c>
      <c r="B13" s="37">
        <v>3</v>
      </c>
      <c r="C13" s="37">
        <v>5</v>
      </c>
      <c r="D13" s="37">
        <v>4</v>
      </c>
      <c r="E13" s="37">
        <v>5</v>
      </c>
      <c r="F13" s="12">
        <f t="shared" si="0"/>
        <v>17</v>
      </c>
      <c r="G13" s="13">
        <f t="shared" si="1"/>
        <v>0.42499999999999999</v>
      </c>
      <c r="H13" s="133" t="s">
        <v>133</v>
      </c>
      <c r="I13" s="134">
        <f>AVERAGE(I3:I12)</f>
        <v>7.9</v>
      </c>
      <c r="O13" s="12" t="s">
        <v>1</v>
      </c>
      <c r="P13" s="37">
        <v>4</v>
      </c>
      <c r="Q13" s="37">
        <v>5</v>
      </c>
      <c r="R13" s="37">
        <v>2</v>
      </c>
      <c r="S13" s="37">
        <v>9</v>
      </c>
      <c r="T13" s="12">
        <f t="shared" si="4"/>
        <v>20</v>
      </c>
      <c r="U13" s="13">
        <f t="shared" si="5"/>
        <v>0.5</v>
      </c>
      <c r="AC13" s="16" t="s">
        <v>2</v>
      </c>
      <c r="AD13" s="30">
        <v>6</v>
      </c>
      <c r="AE13" s="30">
        <v>3</v>
      </c>
      <c r="AF13" s="30">
        <v>0</v>
      </c>
      <c r="AG13" s="30">
        <v>0</v>
      </c>
      <c r="AH13" s="16">
        <f t="shared" si="8"/>
        <v>9</v>
      </c>
      <c r="AI13" s="17">
        <f t="shared" si="9"/>
        <v>0.22500000000000001</v>
      </c>
    </row>
    <row r="14" spans="1:35" ht="15.75" x14ac:dyDescent="0.25">
      <c r="A14" s="12" t="s">
        <v>2</v>
      </c>
      <c r="B14" s="37">
        <v>3</v>
      </c>
      <c r="C14" s="37">
        <v>1</v>
      </c>
      <c r="D14" s="37">
        <v>5</v>
      </c>
      <c r="E14" s="37">
        <v>7</v>
      </c>
      <c r="F14" s="12">
        <f t="shared" si="0"/>
        <v>16</v>
      </c>
      <c r="G14" s="13">
        <f t="shared" si="1"/>
        <v>0.4</v>
      </c>
      <c r="H14" s="133" t="s">
        <v>134</v>
      </c>
      <c r="I14" s="134">
        <f>AVERAGE(M3:M12)</f>
        <v>21.5</v>
      </c>
      <c r="O14" s="12" t="s">
        <v>1</v>
      </c>
      <c r="P14" s="37">
        <v>7</v>
      </c>
      <c r="Q14" s="37">
        <v>0</v>
      </c>
      <c r="R14" s="37">
        <v>2</v>
      </c>
      <c r="S14" s="37">
        <v>4</v>
      </c>
      <c r="T14" s="12">
        <f t="shared" si="4"/>
        <v>13</v>
      </c>
      <c r="U14" s="13">
        <f t="shared" si="5"/>
        <v>0.32500000000000001</v>
      </c>
      <c r="AC14" s="16" t="s">
        <v>1</v>
      </c>
      <c r="AD14" s="30">
        <v>7</v>
      </c>
      <c r="AE14" s="30">
        <v>2</v>
      </c>
      <c r="AF14" s="30">
        <v>0</v>
      </c>
      <c r="AG14" s="30">
        <v>0</v>
      </c>
      <c r="AH14" s="16">
        <f t="shared" si="8"/>
        <v>9</v>
      </c>
      <c r="AI14" s="17">
        <f t="shared" si="9"/>
        <v>0.22500000000000001</v>
      </c>
    </row>
    <row r="15" spans="1:35" ht="15.75" x14ac:dyDescent="0.25">
      <c r="A15" s="12" t="s">
        <v>1</v>
      </c>
      <c r="B15" s="37">
        <v>3</v>
      </c>
      <c r="C15" s="37">
        <v>0</v>
      </c>
      <c r="D15" s="37">
        <v>6</v>
      </c>
      <c r="E15" s="37">
        <v>6</v>
      </c>
      <c r="F15" s="12">
        <f t="shared" si="0"/>
        <v>15</v>
      </c>
      <c r="G15" s="13">
        <f t="shared" si="1"/>
        <v>0.375</v>
      </c>
      <c r="I15">
        <f>I3-$I$13</f>
        <v>2.0999999999999996</v>
      </c>
      <c r="J15">
        <f>I15*I15</f>
        <v>4.4099999999999984</v>
      </c>
      <c r="K15">
        <f>M3-$I$14</f>
        <v>16.5</v>
      </c>
      <c r="L15">
        <f>K15*K15</f>
        <v>272.25</v>
      </c>
      <c r="M15">
        <f>I15*K15</f>
        <v>34.649999999999991</v>
      </c>
      <c r="AC15" s="16" t="s">
        <v>1</v>
      </c>
      <c r="AD15" s="30">
        <v>4</v>
      </c>
      <c r="AE15" s="30">
        <v>4</v>
      </c>
      <c r="AF15" s="30">
        <v>0</v>
      </c>
      <c r="AG15" s="30">
        <v>0</v>
      </c>
      <c r="AH15" s="16">
        <f t="shared" si="8"/>
        <v>8</v>
      </c>
      <c r="AI15" s="17">
        <f t="shared" si="9"/>
        <v>0.2</v>
      </c>
    </row>
    <row r="16" spans="1:35" ht="15.75" x14ac:dyDescent="0.25">
      <c r="A16" s="12" t="s">
        <v>1</v>
      </c>
      <c r="B16" s="37">
        <v>1</v>
      </c>
      <c r="C16" s="37">
        <v>1</v>
      </c>
      <c r="D16" s="37">
        <v>4</v>
      </c>
      <c r="E16" s="37">
        <v>4</v>
      </c>
      <c r="F16" s="12">
        <f t="shared" si="0"/>
        <v>10</v>
      </c>
      <c r="G16" s="13">
        <f t="shared" si="1"/>
        <v>0.25</v>
      </c>
      <c r="I16">
        <f t="shared" ref="I16:I24" si="10">I4-$I$13</f>
        <v>9.9999999999999645E-2</v>
      </c>
      <c r="J16">
        <f t="shared" ref="J16:J24" si="11">I16*I16</f>
        <v>9.9999999999999291E-3</v>
      </c>
      <c r="K16">
        <f t="shared" ref="K16:K24" si="12">M4-$I$14</f>
        <v>11.5</v>
      </c>
      <c r="L16">
        <f t="shared" ref="L16:L24" si="13">K16*K16</f>
        <v>132.25</v>
      </c>
      <c r="M16">
        <f t="shared" ref="M16:M24" si="14">I16*K16</f>
        <v>1.1499999999999959</v>
      </c>
      <c r="AC16" s="16" t="s">
        <v>1</v>
      </c>
      <c r="AD16" s="30">
        <v>5</v>
      </c>
      <c r="AE16" s="30">
        <v>3</v>
      </c>
      <c r="AF16" s="30">
        <v>0</v>
      </c>
      <c r="AG16" s="30">
        <v>0</v>
      </c>
      <c r="AH16" s="16">
        <f t="shared" si="8"/>
        <v>8</v>
      </c>
      <c r="AI16" s="17">
        <f t="shared" si="9"/>
        <v>0.2</v>
      </c>
    </row>
    <row r="17" spans="1:35" ht="15.75" x14ac:dyDescent="0.25">
      <c r="A17" s="12" t="s">
        <v>1</v>
      </c>
      <c r="B17" s="37">
        <v>0</v>
      </c>
      <c r="C17" s="37">
        <v>3</v>
      </c>
      <c r="D17" s="37">
        <v>6</v>
      </c>
      <c r="E17" s="37">
        <v>1</v>
      </c>
      <c r="F17" s="12">
        <f t="shared" si="0"/>
        <v>10</v>
      </c>
      <c r="G17" s="13">
        <f t="shared" si="1"/>
        <v>0.25</v>
      </c>
      <c r="I17">
        <f t="shared" si="10"/>
        <v>2.0999999999999996</v>
      </c>
      <c r="J17">
        <f t="shared" si="11"/>
        <v>4.4099999999999984</v>
      </c>
      <c r="K17">
        <f t="shared" si="12"/>
        <v>8.5</v>
      </c>
      <c r="L17">
        <f t="shared" si="13"/>
        <v>72.25</v>
      </c>
      <c r="M17">
        <f t="shared" si="14"/>
        <v>17.849999999999998</v>
      </c>
      <c r="AC17" s="16" t="s">
        <v>1</v>
      </c>
      <c r="AD17" s="30">
        <v>1</v>
      </c>
      <c r="AE17" s="30">
        <v>4</v>
      </c>
      <c r="AF17" s="30">
        <v>0</v>
      </c>
      <c r="AG17" s="30">
        <v>0</v>
      </c>
      <c r="AH17" s="16">
        <f t="shared" si="8"/>
        <v>5</v>
      </c>
      <c r="AI17" s="17">
        <f t="shared" si="9"/>
        <v>0.125</v>
      </c>
    </row>
    <row r="18" spans="1:35" ht="15.75" x14ac:dyDescent="0.25">
      <c r="A18" s="12" t="s">
        <v>1</v>
      </c>
      <c r="B18" s="37">
        <v>0</v>
      </c>
      <c r="C18" s="37">
        <v>0</v>
      </c>
      <c r="D18" s="37">
        <v>4</v>
      </c>
      <c r="E18" s="37">
        <v>4</v>
      </c>
      <c r="F18" s="12">
        <f t="shared" si="0"/>
        <v>8</v>
      </c>
      <c r="G18" s="13">
        <f t="shared" si="1"/>
        <v>0.2</v>
      </c>
      <c r="I18">
        <f t="shared" si="10"/>
        <v>2.0999999999999996</v>
      </c>
      <c r="J18">
        <f t="shared" si="11"/>
        <v>4.4099999999999984</v>
      </c>
      <c r="K18">
        <f t="shared" si="12"/>
        <v>3.5</v>
      </c>
      <c r="L18">
        <f t="shared" si="13"/>
        <v>12.25</v>
      </c>
      <c r="M18">
        <f t="shared" si="14"/>
        <v>7.3499999999999988</v>
      </c>
      <c r="AC18" s="16" t="s">
        <v>1</v>
      </c>
      <c r="AD18" s="30">
        <v>1</v>
      </c>
      <c r="AE18" s="30">
        <v>0</v>
      </c>
      <c r="AF18" s="30">
        <v>0</v>
      </c>
      <c r="AG18" s="30">
        <v>0</v>
      </c>
      <c r="AH18" s="16">
        <f t="shared" si="8"/>
        <v>1</v>
      </c>
      <c r="AI18" s="17">
        <f t="shared" si="9"/>
        <v>2.5000000000000001E-2</v>
      </c>
    </row>
    <row r="19" spans="1:35" ht="15.75" x14ac:dyDescent="0.25">
      <c r="A19" s="12" t="s">
        <v>1</v>
      </c>
      <c r="B19" s="37">
        <v>0</v>
      </c>
      <c r="C19" s="37">
        <v>0</v>
      </c>
      <c r="D19" s="37">
        <v>3</v>
      </c>
      <c r="E19" s="37">
        <v>4</v>
      </c>
      <c r="F19" s="12">
        <f t="shared" si="0"/>
        <v>7</v>
      </c>
      <c r="G19" s="13">
        <f t="shared" si="1"/>
        <v>0.17499999999999999</v>
      </c>
      <c r="I19">
        <f t="shared" si="10"/>
        <v>2.0999999999999996</v>
      </c>
      <c r="J19">
        <f t="shared" si="11"/>
        <v>4.4099999999999984</v>
      </c>
      <c r="K19">
        <f t="shared" si="12"/>
        <v>-1.5</v>
      </c>
      <c r="L19">
        <f t="shared" si="13"/>
        <v>2.25</v>
      </c>
      <c r="M19">
        <f t="shared" si="14"/>
        <v>-3.1499999999999995</v>
      </c>
    </row>
    <row r="20" spans="1:35" ht="15.75" x14ac:dyDescent="0.25">
      <c r="A20" s="12" t="s">
        <v>2</v>
      </c>
      <c r="B20" s="37">
        <v>0</v>
      </c>
      <c r="C20" s="37">
        <v>1</v>
      </c>
      <c r="D20" s="37">
        <v>1</v>
      </c>
      <c r="E20" s="37">
        <v>0</v>
      </c>
      <c r="F20" s="12">
        <f t="shared" si="0"/>
        <v>2</v>
      </c>
      <c r="G20" s="13">
        <f t="shared" si="1"/>
        <v>0.05</v>
      </c>
      <c r="I20">
        <f t="shared" si="10"/>
        <v>2.0999999999999996</v>
      </c>
      <c r="J20">
        <f t="shared" si="11"/>
        <v>4.4099999999999984</v>
      </c>
      <c r="K20">
        <f t="shared" si="12"/>
        <v>-1.5</v>
      </c>
      <c r="L20">
        <f t="shared" si="13"/>
        <v>2.25</v>
      </c>
      <c r="M20">
        <f t="shared" si="14"/>
        <v>-3.1499999999999995</v>
      </c>
    </row>
    <row r="21" spans="1:35" x14ac:dyDescent="0.25">
      <c r="I21">
        <f t="shared" si="10"/>
        <v>2.0999999999999996</v>
      </c>
      <c r="J21">
        <f t="shared" si="11"/>
        <v>4.4099999999999984</v>
      </c>
      <c r="K21">
        <f t="shared" si="12"/>
        <v>-1.5</v>
      </c>
      <c r="L21">
        <f t="shared" si="13"/>
        <v>2.25</v>
      </c>
      <c r="M21">
        <f t="shared" si="14"/>
        <v>-3.1499999999999995</v>
      </c>
    </row>
    <row r="22" spans="1:35" x14ac:dyDescent="0.25">
      <c r="I22">
        <f t="shared" si="10"/>
        <v>-0.90000000000000036</v>
      </c>
      <c r="J22">
        <f t="shared" si="11"/>
        <v>0.81000000000000061</v>
      </c>
      <c r="K22">
        <f t="shared" si="12"/>
        <v>-4.5</v>
      </c>
      <c r="L22">
        <f t="shared" si="13"/>
        <v>20.25</v>
      </c>
      <c r="M22">
        <f t="shared" si="14"/>
        <v>4.0500000000000016</v>
      </c>
    </row>
    <row r="23" spans="1:35" ht="15.75" x14ac:dyDescent="0.25">
      <c r="A23" s="119" t="s">
        <v>128</v>
      </c>
      <c r="B23" s="120">
        <f>CORREL(B3:B20,$F$3:$F$20)</f>
        <v>0.68398687444011874</v>
      </c>
      <c r="C23" s="120">
        <f t="shared" ref="C23:E23" si="15">CORREL(C3:C20,$F$3:$F$20)</f>
        <v>0.76028531779670427</v>
      </c>
      <c r="D23" s="120">
        <f t="shared" si="15"/>
        <v>0.72521548735779806</v>
      </c>
      <c r="E23" s="120">
        <f t="shared" si="15"/>
        <v>0.75563508474260099</v>
      </c>
      <c r="I23">
        <f t="shared" si="10"/>
        <v>-6.9</v>
      </c>
      <c r="J23">
        <f t="shared" si="11"/>
        <v>47.610000000000007</v>
      </c>
      <c r="K23">
        <f t="shared" si="12"/>
        <v>-12.5</v>
      </c>
      <c r="L23">
        <f t="shared" si="13"/>
        <v>156.25</v>
      </c>
      <c r="M23">
        <f t="shared" si="14"/>
        <v>86.25</v>
      </c>
      <c r="O23" s="119" t="s">
        <v>128</v>
      </c>
      <c r="P23" s="120">
        <f>CORREL(P3:P20,$T$3:$T$20)</f>
        <v>0.56217817742509935</v>
      </c>
      <c r="Q23" s="120">
        <f t="shared" ref="Q23:S23" si="16">CORREL(Q3:Q20,$T$3:$T$20)</f>
        <v>0.84848319800542915</v>
      </c>
      <c r="R23" s="120">
        <f t="shared" si="16"/>
        <v>0.81651631231355049</v>
      </c>
      <c r="S23" s="120">
        <f t="shared" si="16"/>
        <v>0.46729949718947877</v>
      </c>
      <c r="V23" s="119" t="s">
        <v>128</v>
      </c>
      <c r="W23" s="120">
        <f>CORREL(W3:W20,$AA$3:$AA$20)</f>
        <v>0.74451939366741982</v>
      </c>
      <c r="X23" s="120">
        <f t="shared" ref="X23:Z23" si="17">CORREL(X3:X20,$AA$3:$AA$20)</f>
        <v>0.85552335154560322</v>
      </c>
      <c r="Y23" s="120">
        <f t="shared" si="17"/>
        <v>0.82998880195411828</v>
      </c>
      <c r="Z23" s="120">
        <f t="shared" si="17"/>
        <v>0.78245498083530174</v>
      </c>
      <c r="AC23" s="119" t="s">
        <v>128</v>
      </c>
      <c r="AD23" s="120">
        <f>CORREL(AD3:AD20,$AH$3:$AH$20)</f>
        <v>0.49520077909792398</v>
      </c>
      <c r="AE23" s="120">
        <f t="shared" ref="AE23:AG23" si="18">CORREL(AE3:AE20,$AH$3:$AH$20)</f>
        <v>0.64375689511455758</v>
      </c>
      <c r="AF23" s="120">
        <f t="shared" si="18"/>
        <v>0.69776237849295164</v>
      </c>
      <c r="AG23" s="120">
        <f t="shared" si="18"/>
        <v>0.66769154349954585</v>
      </c>
    </row>
    <row r="24" spans="1:35" x14ac:dyDescent="0.25">
      <c r="I24">
        <f t="shared" si="10"/>
        <v>-4.9000000000000004</v>
      </c>
      <c r="J24">
        <f t="shared" si="11"/>
        <v>24.010000000000005</v>
      </c>
      <c r="K24">
        <f t="shared" si="12"/>
        <v>-18.5</v>
      </c>
      <c r="L24">
        <f t="shared" si="13"/>
        <v>342.25</v>
      </c>
      <c r="M24">
        <f t="shared" si="14"/>
        <v>90.65</v>
      </c>
    </row>
    <row r="25" spans="1:35" x14ac:dyDescent="0.25">
      <c r="J25">
        <f>SUM(J15:J24)</f>
        <v>98.899999999999991</v>
      </c>
      <c r="L25">
        <f>SUM(L15:L24)</f>
        <v>1014.5</v>
      </c>
      <c r="M25">
        <f>SUM(M15:M24)</f>
        <v>232.5</v>
      </c>
    </row>
    <row r="26" spans="1:35" x14ac:dyDescent="0.25">
      <c r="J26">
        <f>SQRT(J25)</f>
        <v>9.944847912361455</v>
      </c>
      <c r="L26">
        <f>SQRT(L25)</f>
        <v>31.851216617265973</v>
      </c>
      <c r="M26">
        <f>M25/(L26*J26)</f>
        <v>0.73400460692711667</v>
      </c>
    </row>
    <row r="27" spans="1:35" ht="15.75" x14ac:dyDescent="0.25">
      <c r="H27" s="119" t="s">
        <v>128</v>
      </c>
      <c r="I27" s="120">
        <f>CORREL(I3:I12,$M$3:$M$12)</f>
        <v>0.73400460692711689</v>
      </c>
      <c r="J27" s="120">
        <f>CORREL(J3:J20,$M$3:$M$20)</f>
        <v>0.52613282400756312</v>
      </c>
      <c r="K27" s="120">
        <f>CORREL(K3:K20,$M$3:$M$20)</f>
        <v>0.69427540383981157</v>
      </c>
      <c r="L27" s="120">
        <f>CORREL(L3:L20,$M$3:$M$20)</f>
        <v>0.20299219845570327</v>
      </c>
    </row>
  </sheetData>
  <mergeCells count="5">
    <mergeCell ref="A1:G1"/>
    <mergeCell ref="H1:N1"/>
    <mergeCell ref="O1:U1"/>
    <mergeCell ref="V1:AB1"/>
    <mergeCell ref="AC1:AI1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topLeftCell="A7" zoomScale="86" zoomScaleNormal="86" workbookViewId="0">
      <selection activeCell="I24" sqref="I24"/>
    </sheetView>
  </sheetViews>
  <sheetFormatPr defaultRowHeight="15" x14ac:dyDescent="0.25"/>
  <sheetData>
    <row r="1" spans="1:35" ht="18.75" x14ac:dyDescent="0.3">
      <c r="A1" s="181" t="s">
        <v>0</v>
      </c>
      <c r="B1" s="181"/>
      <c r="C1" s="181"/>
      <c r="D1" s="181"/>
      <c r="E1" s="181"/>
      <c r="F1" s="181"/>
      <c r="G1" s="192"/>
      <c r="H1" s="193" t="s">
        <v>10</v>
      </c>
      <c r="I1" s="181"/>
      <c r="J1" s="181"/>
      <c r="K1" s="181"/>
      <c r="L1" s="181"/>
      <c r="M1" s="181"/>
      <c r="N1" s="181"/>
      <c r="O1" s="193" t="s">
        <v>11</v>
      </c>
      <c r="P1" s="181"/>
      <c r="Q1" s="181"/>
      <c r="R1" s="181"/>
      <c r="S1" s="181"/>
      <c r="T1" s="181"/>
      <c r="U1" s="181"/>
      <c r="V1" s="193" t="s">
        <v>12</v>
      </c>
      <c r="W1" s="181"/>
      <c r="X1" s="181"/>
      <c r="Y1" s="181"/>
      <c r="Z1" s="181"/>
      <c r="AA1" s="181"/>
      <c r="AB1" s="181"/>
      <c r="AC1" s="193" t="s">
        <v>13</v>
      </c>
      <c r="AD1" s="181"/>
      <c r="AE1" s="181"/>
      <c r="AF1" s="181"/>
      <c r="AG1" s="181"/>
      <c r="AH1" s="181"/>
      <c r="AI1" s="181"/>
    </row>
    <row r="2" spans="1:35" ht="15.75" x14ac:dyDescent="0.25">
      <c r="A2" s="27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28" t="s">
        <v>9</v>
      </c>
      <c r="H2" s="20" t="s">
        <v>3</v>
      </c>
      <c r="I2" s="6" t="s">
        <v>4</v>
      </c>
      <c r="J2" s="6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20" t="s">
        <v>3</v>
      </c>
      <c r="P2" s="6" t="s">
        <v>4</v>
      </c>
      <c r="Q2" s="6" t="s">
        <v>5</v>
      </c>
      <c r="R2" s="6" t="s">
        <v>6</v>
      </c>
      <c r="S2" s="6" t="s">
        <v>7</v>
      </c>
      <c r="T2" s="6" t="s">
        <v>8</v>
      </c>
      <c r="U2" s="6" t="s">
        <v>9</v>
      </c>
      <c r="V2" s="20" t="s">
        <v>3</v>
      </c>
      <c r="W2" s="6" t="s">
        <v>4</v>
      </c>
      <c r="X2" s="6" t="s">
        <v>5</v>
      </c>
      <c r="Y2" s="6" t="s">
        <v>6</v>
      </c>
      <c r="Z2" s="6" t="s">
        <v>7</v>
      </c>
      <c r="AA2" s="6" t="s">
        <v>8</v>
      </c>
      <c r="AB2" s="6" t="s">
        <v>9</v>
      </c>
      <c r="AC2" s="20" t="s">
        <v>3</v>
      </c>
      <c r="AD2" s="6" t="s">
        <v>4</v>
      </c>
      <c r="AE2" s="6" t="s">
        <v>5</v>
      </c>
      <c r="AF2" s="6" t="s">
        <v>6</v>
      </c>
      <c r="AG2" s="6" t="s">
        <v>7</v>
      </c>
      <c r="AH2" s="6" t="s">
        <v>8</v>
      </c>
      <c r="AI2" s="6" t="s">
        <v>9</v>
      </c>
    </row>
    <row r="3" spans="1:35" ht="15.75" x14ac:dyDescent="0.25">
      <c r="A3" s="38" t="s">
        <v>1</v>
      </c>
      <c r="B3" s="36">
        <v>3</v>
      </c>
      <c r="C3" s="36">
        <v>10</v>
      </c>
      <c r="D3" s="36">
        <v>10</v>
      </c>
      <c r="E3" s="36">
        <v>9.5</v>
      </c>
      <c r="F3" s="38">
        <f>SUM(B3:E3)</f>
        <v>32.5</v>
      </c>
      <c r="G3" s="39">
        <f>F3/40</f>
        <v>0.8125</v>
      </c>
      <c r="H3" s="38" t="s">
        <v>1</v>
      </c>
      <c r="I3" s="36">
        <v>10</v>
      </c>
      <c r="J3" s="36">
        <v>8</v>
      </c>
      <c r="K3" s="36">
        <v>10</v>
      </c>
      <c r="L3" s="36">
        <v>10</v>
      </c>
      <c r="M3" s="38">
        <f>SUM(I3:L3)</f>
        <v>38</v>
      </c>
      <c r="N3" s="40">
        <f>M3/40</f>
        <v>0.95</v>
      </c>
      <c r="O3" s="38" t="s">
        <v>1</v>
      </c>
      <c r="P3" s="36">
        <v>10</v>
      </c>
      <c r="Q3" s="36">
        <v>10</v>
      </c>
      <c r="R3" s="36">
        <v>9</v>
      </c>
      <c r="S3" s="36">
        <v>9</v>
      </c>
      <c r="T3" s="38">
        <f>SUM(P3:S3)</f>
        <v>38</v>
      </c>
      <c r="U3" s="39">
        <f>T3/40</f>
        <v>0.95</v>
      </c>
      <c r="V3" s="38" t="s">
        <v>1</v>
      </c>
      <c r="W3" s="36">
        <v>10</v>
      </c>
      <c r="X3" s="36">
        <v>8.5</v>
      </c>
      <c r="Y3" s="36">
        <v>10</v>
      </c>
      <c r="Z3" s="36">
        <v>10</v>
      </c>
      <c r="AA3" s="38">
        <f>SUM(W3:Z3)</f>
        <v>38.5</v>
      </c>
      <c r="AB3" s="42">
        <f>AA3/40</f>
        <v>0.96250000000000002</v>
      </c>
      <c r="AC3" s="26" t="s">
        <v>1</v>
      </c>
      <c r="AD3" s="29">
        <v>7</v>
      </c>
      <c r="AE3" s="29">
        <v>6</v>
      </c>
      <c r="AF3" s="29">
        <v>3</v>
      </c>
      <c r="AG3" s="29">
        <v>10</v>
      </c>
      <c r="AH3" s="26">
        <f>SUM(AD3:AG3)</f>
        <v>26</v>
      </c>
      <c r="AI3" s="31">
        <f>AH3/40</f>
        <v>0.65</v>
      </c>
    </row>
    <row r="4" spans="1:35" ht="15.75" x14ac:dyDescent="0.25">
      <c r="A4" s="12" t="s">
        <v>1</v>
      </c>
      <c r="B4" s="37">
        <v>10</v>
      </c>
      <c r="C4" s="37">
        <v>4</v>
      </c>
      <c r="D4" s="37">
        <v>6</v>
      </c>
      <c r="E4" s="37">
        <v>10</v>
      </c>
      <c r="F4" s="12">
        <f t="shared" ref="F4:F20" si="0">SUM(B4:E4)</f>
        <v>30</v>
      </c>
      <c r="G4" s="13">
        <f t="shared" ref="G4:G20" si="1">F4/40</f>
        <v>0.75</v>
      </c>
      <c r="H4" s="12" t="s">
        <v>1</v>
      </c>
      <c r="I4" s="37">
        <v>8</v>
      </c>
      <c r="J4" s="37">
        <v>6</v>
      </c>
      <c r="K4" s="37">
        <v>10</v>
      </c>
      <c r="L4" s="37">
        <v>9</v>
      </c>
      <c r="M4" s="12">
        <f t="shared" ref="M4:M11" si="2">SUM(I4:L4)</f>
        <v>33</v>
      </c>
      <c r="N4" s="41">
        <f t="shared" ref="N4:N12" si="3">M4/40</f>
        <v>0.82499999999999996</v>
      </c>
      <c r="O4" s="12" t="s">
        <v>1</v>
      </c>
      <c r="P4" s="37">
        <v>8.5</v>
      </c>
      <c r="Q4" s="37">
        <v>10</v>
      </c>
      <c r="R4" s="37">
        <v>10</v>
      </c>
      <c r="S4" s="37">
        <v>9</v>
      </c>
      <c r="T4" s="12">
        <f t="shared" ref="T4:T14" si="4">SUM(P4:S4)</f>
        <v>37.5</v>
      </c>
      <c r="U4" s="13">
        <f t="shared" ref="U4:U14" si="5">T4/40</f>
        <v>0.9375</v>
      </c>
      <c r="V4" s="12" t="s">
        <v>1</v>
      </c>
      <c r="W4" s="37">
        <v>10</v>
      </c>
      <c r="X4" s="37">
        <v>10</v>
      </c>
      <c r="Y4" s="37">
        <v>10</v>
      </c>
      <c r="Z4" s="37">
        <v>7</v>
      </c>
      <c r="AA4" s="12">
        <f t="shared" ref="AA4:AA10" si="6">SUM(W4:Z4)</f>
        <v>37</v>
      </c>
      <c r="AB4" s="14">
        <f t="shared" ref="AB4:AB10" si="7">AA4/40</f>
        <v>0.92500000000000004</v>
      </c>
      <c r="AC4" s="16" t="s">
        <v>1</v>
      </c>
      <c r="AD4" s="30">
        <v>10</v>
      </c>
      <c r="AE4" s="30">
        <v>10</v>
      </c>
      <c r="AF4" s="30">
        <v>4</v>
      </c>
      <c r="AG4" s="30">
        <v>0</v>
      </c>
      <c r="AH4" s="16">
        <f t="shared" ref="AH4:AH18" si="8">SUM(AD4:AG4)</f>
        <v>24</v>
      </c>
      <c r="AI4" s="17">
        <f t="shared" ref="AI4:AI18" si="9">AH4/40</f>
        <v>0.6</v>
      </c>
    </row>
    <row r="5" spans="1:35" ht="15.75" x14ac:dyDescent="0.25">
      <c r="A5" s="12" t="s">
        <v>1</v>
      </c>
      <c r="B5" s="37">
        <v>10</v>
      </c>
      <c r="C5" s="37">
        <v>4</v>
      </c>
      <c r="D5" s="37">
        <v>9</v>
      </c>
      <c r="E5" s="37">
        <v>3.5</v>
      </c>
      <c r="F5" s="12">
        <f t="shared" si="0"/>
        <v>26.5</v>
      </c>
      <c r="G5" s="13">
        <f t="shared" si="1"/>
        <v>0.66249999999999998</v>
      </c>
      <c r="H5" s="12" t="s">
        <v>1</v>
      </c>
      <c r="I5" s="37">
        <v>10</v>
      </c>
      <c r="J5" s="37">
        <v>10</v>
      </c>
      <c r="K5" s="37">
        <v>10</v>
      </c>
      <c r="L5" s="37">
        <v>0</v>
      </c>
      <c r="M5" s="12">
        <f t="shared" si="2"/>
        <v>30</v>
      </c>
      <c r="N5" s="41">
        <f t="shared" si="3"/>
        <v>0.75</v>
      </c>
      <c r="O5" s="12" t="s">
        <v>1</v>
      </c>
      <c r="P5" s="37">
        <v>9</v>
      </c>
      <c r="Q5" s="37">
        <v>10</v>
      </c>
      <c r="R5" s="37">
        <v>9</v>
      </c>
      <c r="S5" s="37">
        <v>9</v>
      </c>
      <c r="T5" s="12">
        <f t="shared" si="4"/>
        <v>37</v>
      </c>
      <c r="U5" s="13">
        <f t="shared" si="5"/>
        <v>0.92500000000000004</v>
      </c>
      <c r="V5" s="12" t="s">
        <v>1</v>
      </c>
      <c r="W5" s="37">
        <v>8</v>
      </c>
      <c r="X5" s="37">
        <v>7</v>
      </c>
      <c r="Y5" s="37">
        <v>6</v>
      </c>
      <c r="Z5" s="37">
        <v>5</v>
      </c>
      <c r="AA5" s="12">
        <f t="shared" si="6"/>
        <v>26</v>
      </c>
      <c r="AB5" s="14">
        <f t="shared" si="7"/>
        <v>0.65</v>
      </c>
      <c r="AC5" s="16" t="s">
        <v>1</v>
      </c>
      <c r="AD5" s="30">
        <v>1</v>
      </c>
      <c r="AE5" s="30">
        <v>10</v>
      </c>
      <c r="AF5" s="30">
        <v>0</v>
      </c>
      <c r="AG5" s="30">
        <v>10</v>
      </c>
      <c r="AH5" s="16">
        <f t="shared" si="8"/>
        <v>21</v>
      </c>
      <c r="AI5" s="17">
        <f t="shared" si="9"/>
        <v>0.52500000000000002</v>
      </c>
    </row>
    <row r="6" spans="1:35" ht="15.75" x14ac:dyDescent="0.25">
      <c r="A6" s="12" t="s">
        <v>2</v>
      </c>
      <c r="B6" s="37">
        <v>4</v>
      </c>
      <c r="C6" s="37">
        <v>7.5</v>
      </c>
      <c r="D6" s="37">
        <v>6</v>
      </c>
      <c r="E6" s="37">
        <v>7</v>
      </c>
      <c r="F6" s="12">
        <f t="shared" si="0"/>
        <v>24.5</v>
      </c>
      <c r="G6" s="13">
        <f t="shared" si="1"/>
        <v>0.61250000000000004</v>
      </c>
      <c r="H6" s="12" t="s">
        <v>1</v>
      </c>
      <c r="I6" s="37">
        <v>10</v>
      </c>
      <c r="J6" s="37">
        <v>8</v>
      </c>
      <c r="K6" s="37">
        <v>7</v>
      </c>
      <c r="L6" s="37">
        <v>0</v>
      </c>
      <c r="M6" s="12">
        <f t="shared" si="2"/>
        <v>25</v>
      </c>
      <c r="N6" s="41">
        <f t="shared" si="3"/>
        <v>0.625</v>
      </c>
      <c r="O6" s="12" t="s">
        <v>2</v>
      </c>
      <c r="P6" s="37">
        <v>8</v>
      </c>
      <c r="Q6" s="37">
        <v>10</v>
      </c>
      <c r="R6" s="37">
        <v>9</v>
      </c>
      <c r="S6" s="37">
        <v>8</v>
      </c>
      <c r="T6" s="12">
        <f t="shared" si="4"/>
        <v>35</v>
      </c>
      <c r="U6" s="13">
        <f t="shared" si="5"/>
        <v>0.875</v>
      </c>
      <c r="V6" s="12" t="s">
        <v>1</v>
      </c>
      <c r="W6" s="37">
        <v>0</v>
      </c>
      <c r="X6" s="37">
        <v>8.5</v>
      </c>
      <c r="Y6" s="37">
        <v>6</v>
      </c>
      <c r="Z6" s="37">
        <v>8</v>
      </c>
      <c r="AA6" s="12">
        <f t="shared" si="6"/>
        <v>22.5</v>
      </c>
      <c r="AB6" s="14">
        <f t="shared" si="7"/>
        <v>0.5625</v>
      </c>
      <c r="AC6" s="16" t="s">
        <v>2</v>
      </c>
      <c r="AD6" s="30">
        <v>10</v>
      </c>
      <c r="AE6" s="30">
        <v>6</v>
      </c>
      <c r="AF6" s="30">
        <v>0</v>
      </c>
      <c r="AG6" s="30">
        <v>0</v>
      </c>
      <c r="AH6" s="16">
        <f t="shared" si="8"/>
        <v>16</v>
      </c>
      <c r="AI6" s="17">
        <f t="shared" si="9"/>
        <v>0.4</v>
      </c>
    </row>
    <row r="7" spans="1:35" ht="15.75" x14ac:dyDescent="0.25">
      <c r="A7" s="12" t="s">
        <v>1</v>
      </c>
      <c r="B7" s="37">
        <v>3</v>
      </c>
      <c r="C7" s="37">
        <v>7</v>
      </c>
      <c r="D7" s="37">
        <v>7</v>
      </c>
      <c r="E7" s="37">
        <v>7</v>
      </c>
      <c r="F7" s="12">
        <f t="shared" si="0"/>
        <v>24</v>
      </c>
      <c r="G7" s="13">
        <f t="shared" si="1"/>
        <v>0.6</v>
      </c>
      <c r="H7" s="12" t="s">
        <v>1</v>
      </c>
      <c r="I7" s="37">
        <v>10</v>
      </c>
      <c r="J7" s="37">
        <v>8</v>
      </c>
      <c r="K7" s="37">
        <v>2</v>
      </c>
      <c r="L7" s="37">
        <v>0</v>
      </c>
      <c r="M7" s="12">
        <f t="shared" si="2"/>
        <v>20</v>
      </c>
      <c r="N7" s="41">
        <f t="shared" si="3"/>
        <v>0.5</v>
      </c>
      <c r="O7" s="12" t="s">
        <v>1</v>
      </c>
      <c r="P7" s="37">
        <v>10</v>
      </c>
      <c r="Q7" s="37">
        <v>10</v>
      </c>
      <c r="R7" s="37">
        <v>9.5</v>
      </c>
      <c r="S7" s="37">
        <v>4</v>
      </c>
      <c r="T7" s="12">
        <f t="shared" si="4"/>
        <v>33.5</v>
      </c>
      <c r="U7" s="13">
        <f t="shared" si="5"/>
        <v>0.83750000000000002</v>
      </c>
      <c r="V7" s="12" t="s">
        <v>2</v>
      </c>
      <c r="W7" s="37">
        <v>10</v>
      </c>
      <c r="X7" s="37">
        <v>2</v>
      </c>
      <c r="Y7" s="37">
        <v>6</v>
      </c>
      <c r="Z7" s="37">
        <v>3</v>
      </c>
      <c r="AA7" s="12">
        <f t="shared" si="6"/>
        <v>21</v>
      </c>
      <c r="AB7" s="14">
        <f t="shared" si="7"/>
        <v>0.52500000000000002</v>
      </c>
      <c r="AC7" s="16" t="s">
        <v>2</v>
      </c>
      <c r="AD7" s="30">
        <v>10</v>
      </c>
      <c r="AE7" s="30">
        <v>3</v>
      </c>
      <c r="AF7" s="30">
        <v>0</v>
      </c>
      <c r="AG7" s="30">
        <v>4</v>
      </c>
      <c r="AH7" s="16">
        <f t="shared" si="8"/>
        <v>17</v>
      </c>
      <c r="AI7" s="17">
        <f t="shared" si="9"/>
        <v>0.42499999999999999</v>
      </c>
    </row>
    <row r="8" spans="1:35" ht="15.75" x14ac:dyDescent="0.25">
      <c r="A8" s="12" t="s">
        <v>1</v>
      </c>
      <c r="B8" s="37">
        <v>3</v>
      </c>
      <c r="C8" s="37">
        <v>7</v>
      </c>
      <c r="D8" s="37">
        <v>7</v>
      </c>
      <c r="E8" s="37">
        <v>6.5</v>
      </c>
      <c r="F8" s="12">
        <f t="shared" si="0"/>
        <v>23.5</v>
      </c>
      <c r="G8" s="13">
        <f t="shared" si="1"/>
        <v>0.58750000000000002</v>
      </c>
      <c r="H8" s="12" t="s">
        <v>1</v>
      </c>
      <c r="I8" s="37">
        <v>10</v>
      </c>
      <c r="J8" s="37">
        <v>2</v>
      </c>
      <c r="K8" s="37">
        <v>8</v>
      </c>
      <c r="L8" s="37">
        <v>0</v>
      </c>
      <c r="M8" s="12">
        <f t="shared" si="2"/>
        <v>20</v>
      </c>
      <c r="N8" s="41">
        <f t="shared" si="3"/>
        <v>0.5</v>
      </c>
      <c r="O8" s="12" t="s">
        <v>1</v>
      </c>
      <c r="P8" s="37">
        <v>10</v>
      </c>
      <c r="Q8" s="37">
        <v>10</v>
      </c>
      <c r="R8" s="37">
        <v>6</v>
      </c>
      <c r="S8" s="37">
        <v>7</v>
      </c>
      <c r="T8" s="12">
        <f t="shared" si="4"/>
        <v>33</v>
      </c>
      <c r="U8" s="13">
        <f t="shared" si="5"/>
        <v>0.82499999999999996</v>
      </c>
      <c r="V8" s="12" t="s">
        <v>2</v>
      </c>
      <c r="W8" s="37">
        <v>1</v>
      </c>
      <c r="X8" s="37">
        <v>5.5</v>
      </c>
      <c r="Y8" s="37">
        <v>10</v>
      </c>
      <c r="Z8" s="37">
        <v>2</v>
      </c>
      <c r="AA8" s="12">
        <f t="shared" si="6"/>
        <v>18.5</v>
      </c>
      <c r="AB8" s="14">
        <f t="shared" si="7"/>
        <v>0.46250000000000002</v>
      </c>
      <c r="AC8" s="16" t="s">
        <v>1</v>
      </c>
      <c r="AD8" s="30">
        <v>3</v>
      </c>
      <c r="AE8" s="30">
        <v>10</v>
      </c>
      <c r="AF8" s="30">
        <v>0</v>
      </c>
      <c r="AG8" s="30">
        <v>0</v>
      </c>
      <c r="AH8" s="16">
        <f t="shared" si="8"/>
        <v>13</v>
      </c>
      <c r="AI8" s="17">
        <f t="shared" si="9"/>
        <v>0.32500000000000001</v>
      </c>
    </row>
    <row r="9" spans="1:35" ht="15.75" x14ac:dyDescent="0.25">
      <c r="A9" s="12" t="s">
        <v>1</v>
      </c>
      <c r="B9" s="37">
        <v>3</v>
      </c>
      <c r="C9" s="37">
        <v>8</v>
      </c>
      <c r="D9" s="37">
        <v>3</v>
      </c>
      <c r="E9" s="37">
        <v>8</v>
      </c>
      <c r="F9" s="12">
        <f t="shared" si="0"/>
        <v>22</v>
      </c>
      <c r="G9" s="13">
        <f t="shared" si="1"/>
        <v>0.55000000000000004</v>
      </c>
      <c r="H9" s="12" t="s">
        <v>1</v>
      </c>
      <c r="I9" s="37">
        <v>10</v>
      </c>
      <c r="J9" s="37">
        <v>0</v>
      </c>
      <c r="K9" s="37">
        <v>10</v>
      </c>
      <c r="L9" s="37">
        <v>0</v>
      </c>
      <c r="M9" s="12">
        <f t="shared" si="2"/>
        <v>20</v>
      </c>
      <c r="N9" s="41">
        <f t="shared" si="3"/>
        <v>0.5</v>
      </c>
      <c r="O9" s="12" t="s">
        <v>1</v>
      </c>
      <c r="P9" s="37">
        <v>10</v>
      </c>
      <c r="Q9" s="37">
        <v>10</v>
      </c>
      <c r="R9" s="37">
        <v>4</v>
      </c>
      <c r="S9" s="37">
        <v>7</v>
      </c>
      <c r="T9" s="12">
        <f t="shared" si="4"/>
        <v>31</v>
      </c>
      <c r="U9" s="13">
        <f t="shared" si="5"/>
        <v>0.77500000000000002</v>
      </c>
      <c r="V9" s="12" t="s">
        <v>1</v>
      </c>
      <c r="W9" s="37">
        <v>2</v>
      </c>
      <c r="X9" s="37">
        <v>5</v>
      </c>
      <c r="Y9" s="37">
        <v>6</v>
      </c>
      <c r="Z9" s="37">
        <v>5</v>
      </c>
      <c r="AA9" s="12">
        <f t="shared" si="6"/>
        <v>18</v>
      </c>
      <c r="AB9" s="14">
        <f t="shared" si="7"/>
        <v>0.45</v>
      </c>
      <c r="AC9" s="16" t="s">
        <v>2</v>
      </c>
      <c r="AD9" s="30">
        <v>8</v>
      </c>
      <c r="AE9" s="30">
        <v>5</v>
      </c>
      <c r="AF9" s="30">
        <v>0</v>
      </c>
      <c r="AG9" s="30">
        <v>0</v>
      </c>
      <c r="AH9" s="16">
        <f t="shared" si="8"/>
        <v>13</v>
      </c>
      <c r="AI9" s="17">
        <f t="shared" si="9"/>
        <v>0.32500000000000001</v>
      </c>
    </row>
    <row r="10" spans="1:35" ht="15.75" x14ac:dyDescent="0.25">
      <c r="A10" s="12" t="s">
        <v>1</v>
      </c>
      <c r="B10" s="37">
        <v>10</v>
      </c>
      <c r="C10" s="37">
        <v>2</v>
      </c>
      <c r="D10" s="37">
        <v>5</v>
      </c>
      <c r="E10" s="37">
        <v>3.5</v>
      </c>
      <c r="F10" s="12">
        <f t="shared" si="0"/>
        <v>20.5</v>
      </c>
      <c r="G10" s="13">
        <f t="shared" si="1"/>
        <v>0.51249999999999996</v>
      </c>
      <c r="H10" s="12" t="s">
        <v>1</v>
      </c>
      <c r="I10" s="37">
        <v>7</v>
      </c>
      <c r="J10" s="37">
        <v>0</v>
      </c>
      <c r="K10" s="37">
        <v>10</v>
      </c>
      <c r="L10" s="37">
        <v>0</v>
      </c>
      <c r="M10" s="12">
        <f t="shared" si="2"/>
        <v>17</v>
      </c>
      <c r="N10" s="41">
        <f t="shared" si="3"/>
        <v>0.42499999999999999</v>
      </c>
      <c r="O10" s="12" t="s">
        <v>1</v>
      </c>
      <c r="P10" s="37">
        <v>5.5</v>
      </c>
      <c r="Q10" s="37">
        <v>7</v>
      </c>
      <c r="R10" s="37">
        <v>9</v>
      </c>
      <c r="S10" s="37">
        <v>9</v>
      </c>
      <c r="T10" s="12">
        <f t="shared" si="4"/>
        <v>30.5</v>
      </c>
      <c r="U10" s="13">
        <f t="shared" si="5"/>
        <v>0.76249999999999996</v>
      </c>
      <c r="V10" s="12" t="s">
        <v>1</v>
      </c>
      <c r="W10" s="37">
        <v>0</v>
      </c>
      <c r="X10" s="37">
        <v>0</v>
      </c>
      <c r="Y10" s="37">
        <v>0</v>
      </c>
      <c r="Z10" s="37">
        <v>2</v>
      </c>
      <c r="AA10" s="12">
        <f t="shared" si="6"/>
        <v>2</v>
      </c>
      <c r="AB10" s="14">
        <f t="shared" si="7"/>
        <v>0.05</v>
      </c>
      <c r="AC10" s="16" t="s">
        <v>1</v>
      </c>
      <c r="AD10" s="30">
        <v>5</v>
      </c>
      <c r="AE10" s="30">
        <v>6</v>
      </c>
      <c r="AF10" s="30">
        <v>0</v>
      </c>
      <c r="AG10" s="30">
        <v>0</v>
      </c>
      <c r="AH10" s="16">
        <f t="shared" si="8"/>
        <v>11</v>
      </c>
      <c r="AI10" s="17">
        <f t="shared" si="9"/>
        <v>0.27500000000000002</v>
      </c>
    </row>
    <row r="11" spans="1:35" ht="15.75" x14ac:dyDescent="0.25">
      <c r="A11" s="12" t="s">
        <v>1</v>
      </c>
      <c r="B11" s="37">
        <v>3</v>
      </c>
      <c r="C11" s="37">
        <v>5</v>
      </c>
      <c r="D11" s="37">
        <v>2</v>
      </c>
      <c r="E11" s="37">
        <v>8</v>
      </c>
      <c r="F11" s="12">
        <f t="shared" si="0"/>
        <v>18</v>
      </c>
      <c r="G11" s="13">
        <f t="shared" si="1"/>
        <v>0.45</v>
      </c>
      <c r="H11" s="12" t="s">
        <v>1</v>
      </c>
      <c r="I11" s="37">
        <v>1</v>
      </c>
      <c r="J11" s="37">
        <v>0</v>
      </c>
      <c r="K11" s="37">
        <v>8</v>
      </c>
      <c r="L11" s="37">
        <v>0</v>
      </c>
      <c r="M11" s="12">
        <f t="shared" si="2"/>
        <v>9</v>
      </c>
      <c r="N11" s="41">
        <f t="shared" si="3"/>
        <v>0.22500000000000001</v>
      </c>
      <c r="O11" s="12" t="s">
        <v>1</v>
      </c>
      <c r="P11" s="37">
        <v>8</v>
      </c>
      <c r="Q11" s="37">
        <v>10</v>
      </c>
      <c r="R11" s="37">
        <v>3</v>
      </c>
      <c r="S11" s="37">
        <v>9</v>
      </c>
      <c r="T11" s="12">
        <f t="shared" si="4"/>
        <v>30</v>
      </c>
      <c r="U11" s="13">
        <f t="shared" si="5"/>
        <v>0.75</v>
      </c>
      <c r="AC11" s="16" t="s">
        <v>1</v>
      </c>
      <c r="AD11" s="30">
        <v>7</v>
      </c>
      <c r="AE11" s="30">
        <v>4</v>
      </c>
      <c r="AF11" s="30">
        <v>0</v>
      </c>
      <c r="AG11" s="30">
        <v>0</v>
      </c>
      <c r="AH11" s="16">
        <f t="shared" si="8"/>
        <v>11</v>
      </c>
      <c r="AI11" s="17">
        <f t="shared" si="9"/>
        <v>0.27500000000000002</v>
      </c>
    </row>
    <row r="12" spans="1:35" ht="15.75" x14ac:dyDescent="0.25">
      <c r="A12" s="12" t="s">
        <v>1</v>
      </c>
      <c r="B12" s="37">
        <v>3</v>
      </c>
      <c r="C12" s="37">
        <v>5</v>
      </c>
      <c r="D12" s="37">
        <v>5</v>
      </c>
      <c r="E12" s="37">
        <v>4</v>
      </c>
      <c r="F12" s="12">
        <f t="shared" si="0"/>
        <v>17</v>
      </c>
      <c r="G12" s="13">
        <f t="shared" si="1"/>
        <v>0.42499999999999999</v>
      </c>
      <c r="H12" s="12" t="s">
        <v>1</v>
      </c>
      <c r="I12" s="37">
        <v>3</v>
      </c>
      <c r="J12" s="37">
        <v>0</v>
      </c>
      <c r="K12" s="37">
        <v>0</v>
      </c>
      <c r="L12" s="37">
        <v>0</v>
      </c>
      <c r="M12" s="12">
        <f>SUM(I12:L12)</f>
        <v>3</v>
      </c>
      <c r="N12" s="41">
        <f t="shared" si="3"/>
        <v>7.4999999999999997E-2</v>
      </c>
      <c r="O12" s="12" t="s">
        <v>1</v>
      </c>
      <c r="P12" s="37">
        <v>9</v>
      </c>
      <c r="Q12" s="37">
        <v>10</v>
      </c>
      <c r="R12" s="37">
        <v>5</v>
      </c>
      <c r="S12" s="37">
        <v>0</v>
      </c>
      <c r="T12" s="12">
        <f t="shared" si="4"/>
        <v>24</v>
      </c>
      <c r="U12" s="13">
        <f t="shared" si="5"/>
        <v>0.6</v>
      </c>
      <c r="AC12" s="16" t="s">
        <v>1</v>
      </c>
      <c r="AD12" s="30">
        <v>2</v>
      </c>
      <c r="AE12" s="30">
        <v>9</v>
      </c>
      <c r="AF12" s="30">
        <v>0</v>
      </c>
      <c r="AG12" s="30">
        <v>0</v>
      </c>
      <c r="AH12" s="16">
        <f t="shared" si="8"/>
        <v>11</v>
      </c>
      <c r="AI12" s="17">
        <f t="shared" si="9"/>
        <v>0.27500000000000002</v>
      </c>
    </row>
    <row r="13" spans="1:35" ht="15.75" x14ac:dyDescent="0.25">
      <c r="A13" s="12" t="s">
        <v>1</v>
      </c>
      <c r="B13" s="37">
        <v>3</v>
      </c>
      <c r="C13" s="37">
        <v>5</v>
      </c>
      <c r="D13" s="37">
        <v>4</v>
      </c>
      <c r="E13" s="37">
        <v>5</v>
      </c>
      <c r="F13" s="12">
        <f t="shared" si="0"/>
        <v>17</v>
      </c>
      <c r="G13" s="13">
        <f t="shared" si="1"/>
        <v>0.42499999999999999</v>
      </c>
      <c r="H13" s="133" t="s">
        <v>135</v>
      </c>
      <c r="I13">
        <f>AVERAGE(I3:I12)</f>
        <v>7.9</v>
      </c>
      <c r="J13">
        <f t="shared" ref="J13:M13" si="10">AVERAGE(J3:J12)</f>
        <v>4.2</v>
      </c>
      <c r="K13">
        <f t="shared" si="10"/>
        <v>7.5</v>
      </c>
      <c r="L13">
        <f t="shared" si="10"/>
        <v>1.9</v>
      </c>
      <c r="M13">
        <f t="shared" si="10"/>
        <v>21.5</v>
      </c>
      <c r="O13" s="12" t="s">
        <v>1</v>
      </c>
      <c r="P13" s="37">
        <v>4</v>
      </c>
      <c r="Q13" s="37">
        <v>5</v>
      </c>
      <c r="R13" s="37">
        <v>2</v>
      </c>
      <c r="S13" s="37">
        <v>9</v>
      </c>
      <c r="T13" s="12">
        <f t="shared" si="4"/>
        <v>20</v>
      </c>
      <c r="U13" s="13">
        <f t="shared" si="5"/>
        <v>0.5</v>
      </c>
      <c r="AC13" s="16" t="s">
        <v>2</v>
      </c>
      <c r="AD13" s="30">
        <v>6</v>
      </c>
      <c r="AE13" s="30">
        <v>3</v>
      </c>
      <c r="AF13" s="30">
        <v>0</v>
      </c>
      <c r="AG13" s="30">
        <v>0</v>
      </c>
      <c r="AH13" s="16">
        <f t="shared" si="8"/>
        <v>9</v>
      </c>
      <c r="AI13" s="17">
        <f t="shared" si="9"/>
        <v>0.22500000000000001</v>
      </c>
    </row>
    <row r="14" spans="1:35" ht="15.75" x14ac:dyDescent="0.25">
      <c r="A14" s="12" t="s">
        <v>2</v>
      </c>
      <c r="B14" s="37">
        <v>3</v>
      </c>
      <c r="C14" s="37">
        <v>1</v>
      </c>
      <c r="D14" s="37">
        <v>5</v>
      </c>
      <c r="E14" s="37">
        <v>7</v>
      </c>
      <c r="F14" s="12">
        <f t="shared" si="0"/>
        <v>16</v>
      </c>
      <c r="G14" s="13">
        <f t="shared" si="1"/>
        <v>0.4</v>
      </c>
      <c r="I14">
        <f>(I3-$I$13)^2</f>
        <v>4.4099999999999984</v>
      </c>
      <c r="J14">
        <f>(J3-$J$13)^2</f>
        <v>14.44</v>
      </c>
      <c r="K14">
        <f>(K3-$K$13)^2</f>
        <v>6.25</v>
      </c>
      <c r="L14">
        <f>(L3-$L$13)^2</f>
        <v>65.61</v>
      </c>
      <c r="M14">
        <f>(M3-$M$13)^2</f>
        <v>272.25</v>
      </c>
      <c r="O14" s="12" t="s">
        <v>1</v>
      </c>
      <c r="P14" s="37">
        <v>7</v>
      </c>
      <c r="Q14" s="37">
        <v>0</v>
      </c>
      <c r="R14" s="37">
        <v>2</v>
      </c>
      <c r="S14" s="37">
        <v>4</v>
      </c>
      <c r="T14" s="12">
        <f t="shared" si="4"/>
        <v>13</v>
      </c>
      <c r="U14" s="13">
        <f t="shared" si="5"/>
        <v>0.32500000000000001</v>
      </c>
      <c r="AC14" s="16" t="s">
        <v>1</v>
      </c>
      <c r="AD14" s="30">
        <v>7</v>
      </c>
      <c r="AE14" s="30">
        <v>2</v>
      </c>
      <c r="AF14" s="30">
        <v>0</v>
      </c>
      <c r="AG14" s="30">
        <v>0</v>
      </c>
      <c r="AH14" s="16">
        <f t="shared" si="8"/>
        <v>9</v>
      </c>
      <c r="AI14" s="17">
        <f t="shared" si="9"/>
        <v>0.22500000000000001</v>
      </c>
    </row>
    <row r="15" spans="1:35" ht="15.75" x14ac:dyDescent="0.25">
      <c r="A15" s="12" t="s">
        <v>1</v>
      </c>
      <c r="B15" s="37">
        <v>3</v>
      </c>
      <c r="C15" s="37">
        <v>0</v>
      </c>
      <c r="D15" s="37">
        <v>6</v>
      </c>
      <c r="E15" s="37">
        <v>6</v>
      </c>
      <c r="F15" s="12">
        <f t="shared" si="0"/>
        <v>15</v>
      </c>
      <c r="G15" s="13">
        <f t="shared" si="1"/>
        <v>0.375</v>
      </c>
      <c r="I15">
        <f t="shared" ref="I15:I23" si="11">(I4-$I$13)^2</f>
        <v>9.9999999999999291E-3</v>
      </c>
      <c r="J15">
        <f t="shared" ref="J15:J23" si="12">(J4-$J$13)^2</f>
        <v>3.2399999999999993</v>
      </c>
      <c r="K15">
        <f t="shared" ref="K15:K23" si="13">(K4-$K$13)^2</f>
        <v>6.25</v>
      </c>
      <c r="L15">
        <f t="shared" ref="L15:L23" si="14">(L4-$L$13)^2</f>
        <v>50.41</v>
      </c>
      <c r="M15">
        <f t="shared" ref="M15:M23" si="15">(M4-$M$13)^2</f>
        <v>132.25</v>
      </c>
      <c r="AC15" s="16" t="s">
        <v>1</v>
      </c>
      <c r="AD15" s="30">
        <v>4</v>
      </c>
      <c r="AE15" s="30">
        <v>4</v>
      </c>
      <c r="AF15" s="30">
        <v>0</v>
      </c>
      <c r="AG15" s="30">
        <v>0</v>
      </c>
      <c r="AH15" s="16">
        <f t="shared" si="8"/>
        <v>8</v>
      </c>
      <c r="AI15" s="17">
        <f t="shared" si="9"/>
        <v>0.2</v>
      </c>
    </row>
    <row r="16" spans="1:35" ht="15.75" x14ac:dyDescent="0.25">
      <c r="A16" s="12" t="s">
        <v>1</v>
      </c>
      <c r="B16" s="37">
        <v>1</v>
      </c>
      <c r="C16" s="37">
        <v>1</v>
      </c>
      <c r="D16" s="37">
        <v>4</v>
      </c>
      <c r="E16" s="37">
        <v>4</v>
      </c>
      <c r="F16" s="12">
        <f t="shared" si="0"/>
        <v>10</v>
      </c>
      <c r="G16" s="13">
        <f t="shared" si="1"/>
        <v>0.25</v>
      </c>
      <c r="I16">
        <f t="shared" si="11"/>
        <v>4.4099999999999984</v>
      </c>
      <c r="J16">
        <f t="shared" si="12"/>
        <v>33.64</v>
      </c>
      <c r="K16">
        <f t="shared" si="13"/>
        <v>6.25</v>
      </c>
      <c r="L16">
        <f t="shared" si="14"/>
        <v>3.61</v>
      </c>
      <c r="M16">
        <f t="shared" si="15"/>
        <v>72.25</v>
      </c>
      <c r="AC16" s="16" t="s">
        <v>1</v>
      </c>
      <c r="AD16" s="30">
        <v>5</v>
      </c>
      <c r="AE16" s="30">
        <v>3</v>
      </c>
      <c r="AF16" s="30">
        <v>0</v>
      </c>
      <c r="AG16" s="30">
        <v>0</v>
      </c>
      <c r="AH16" s="16">
        <f t="shared" si="8"/>
        <v>8</v>
      </c>
      <c r="AI16" s="17">
        <f t="shared" si="9"/>
        <v>0.2</v>
      </c>
    </row>
    <row r="17" spans="1:35" ht="15.75" x14ac:dyDescent="0.25">
      <c r="A17" s="12" t="s">
        <v>1</v>
      </c>
      <c r="B17" s="37">
        <v>0</v>
      </c>
      <c r="C17" s="37">
        <v>3</v>
      </c>
      <c r="D17" s="37">
        <v>6</v>
      </c>
      <c r="E17" s="37">
        <v>1</v>
      </c>
      <c r="F17" s="12">
        <f t="shared" si="0"/>
        <v>10</v>
      </c>
      <c r="G17" s="13">
        <f t="shared" si="1"/>
        <v>0.25</v>
      </c>
      <c r="I17">
        <f t="shared" si="11"/>
        <v>4.4099999999999984</v>
      </c>
      <c r="J17">
        <f t="shared" si="12"/>
        <v>14.44</v>
      </c>
      <c r="K17">
        <f t="shared" si="13"/>
        <v>0.25</v>
      </c>
      <c r="L17">
        <f t="shared" si="14"/>
        <v>3.61</v>
      </c>
      <c r="M17">
        <f t="shared" si="15"/>
        <v>12.25</v>
      </c>
      <c r="AC17" s="16" t="s">
        <v>1</v>
      </c>
      <c r="AD17" s="30">
        <v>1</v>
      </c>
      <c r="AE17" s="30">
        <v>4</v>
      </c>
      <c r="AF17" s="30">
        <v>0</v>
      </c>
      <c r="AG17" s="30">
        <v>0</v>
      </c>
      <c r="AH17" s="16">
        <f t="shared" si="8"/>
        <v>5</v>
      </c>
      <c r="AI17" s="17">
        <f t="shared" si="9"/>
        <v>0.125</v>
      </c>
    </row>
    <row r="18" spans="1:35" ht="15.75" x14ac:dyDescent="0.25">
      <c r="A18" s="12" t="s">
        <v>1</v>
      </c>
      <c r="B18" s="37">
        <v>0</v>
      </c>
      <c r="C18" s="37">
        <v>0</v>
      </c>
      <c r="D18" s="37">
        <v>4</v>
      </c>
      <c r="E18" s="37">
        <v>4</v>
      </c>
      <c r="F18" s="12">
        <f t="shared" si="0"/>
        <v>8</v>
      </c>
      <c r="G18" s="13">
        <f t="shared" si="1"/>
        <v>0.2</v>
      </c>
      <c r="I18">
        <f t="shared" si="11"/>
        <v>4.4099999999999984</v>
      </c>
      <c r="J18">
        <f t="shared" si="12"/>
        <v>14.44</v>
      </c>
      <c r="K18">
        <f t="shared" si="13"/>
        <v>30.25</v>
      </c>
      <c r="L18">
        <f t="shared" si="14"/>
        <v>3.61</v>
      </c>
      <c r="M18">
        <f t="shared" si="15"/>
        <v>2.25</v>
      </c>
      <c r="AC18" s="16" t="s">
        <v>1</v>
      </c>
      <c r="AD18" s="30">
        <v>1</v>
      </c>
      <c r="AE18" s="30">
        <v>0</v>
      </c>
      <c r="AF18" s="30">
        <v>0</v>
      </c>
      <c r="AG18" s="30">
        <v>0</v>
      </c>
      <c r="AH18" s="16">
        <f t="shared" si="8"/>
        <v>1</v>
      </c>
      <c r="AI18" s="17">
        <f t="shared" si="9"/>
        <v>2.5000000000000001E-2</v>
      </c>
    </row>
    <row r="19" spans="1:35" ht="15.75" x14ac:dyDescent="0.25">
      <c r="A19" s="12" t="s">
        <v>1</v>
      </c>
      <c r="B19" s="37">
        <v>0</v>
      </c>
      <c r="C19" s="37">
        <v>0</v>
      </c>
      <c r="D19" s="37">
        <v>3</v>
      </c>
      <c r="E19" s="37">
        <v>4</v>
      </c>
      <c r="F19" s="12">
        <f t="shared" si="0"/>
        <v>7</v>
      </c>
      <c r="G19" s="13">
        <f t="shared" si="1"/>
        <v>0.17499999999999999</v>
      </c>
      <c r="I19">
        <f t="shared" si="11"/>
        <v>4.4099999999999984</v>
      </c>
      <c r="J19">
        <f t="shared" si="12"/>
        <v>4.8400000000000007</v>
      </c>
      <c r="K19">
        <f t="shared" si="13"/>
        <v>0.25</v>
      </c>
      <c r="L19">
        <f t="shared" si="14"/>
        <v>3.61</v>
      </c>
      <c r="M19">
        <f t="shared" si="15"/>
        <v>2.25</v>
      </c>
    </row>
    <row r="20" spans="1:35" ht="15.75" x14ac:dyDescent="0.25">
      <c r="A20" s="12" t="s">
        <v>2</v>
      </c>
      <c r="B20" s="37">
        <v>0</v>
      </c>
      <c r="C20" s="37">
        <v>1</v>
      </c>
      <c r="D20" s="37">
        <v>1</v>
      </c>
      <c r="E20" s="37">
        <v>0</v>
      </c>
      <c r="F20" s="12">
        <f t="shared" si="0"/>
        <v>2</v>
      </c>
      <c r="G20" s="13">
        <f t="shared" si="1"/>
        <v>0.05</v>
      </c>
      <c r="I20">
        <f t="shared" si="11"/>
        <v>4.4099999999999984</v>
      </c>
      <c r="J20">
        <f t="shared" si="12"/>
        <v>17.64</v>
      </c>
      <c r="K20">
        <f t="shared" si="13"/>
        <v>6.25</v>
      </c>
      <c r="L20">
        <f t="shared" si="14"/>
        <v>3.61</v>
      </c>
      <c r="M20">
        <f t="shared" si="15"/>
        <v>2.25</v>
      </c>
    </row>
    <row r="21" spans="1:35" x14ac:dyDescent="0.25">
      <c r="I21">
        <f t="shared" si="11"/>
        <v>0.81000000000000061</v>
      </c>
      <c r="J21">
        <f t="shared" si="12"/>
        <v>17.64</v>
      </c>
      <c r="K21">
        <f t="shared" si="13"/>
        <v>6.25</v>
      </c>
      <c r="L21">
        <f t="shared" si="14"/>
        <v>3.61</v>
      </c>
      <c r="M21">
        <f t="shared" si="15"/>
        <v>20.25</v>
      </c>
    </row>
    <row r="22" spans="1:35" ht="15.75" x14ac:dyDescent="0.25">
      <c r="A22" s="127" t="s">
        <v>131</v>
      </c>
      <c r="B22">
        <f>_xlfn.VAR.P(B3:B20)</f>
        <v>10.246913580246913</v>
      </c>
      <c r="C22">
        <f t="shared" ref="C22:F22" si="16">_xlfn.VAR.P(C3:C20)</f>
        <v>9.1736111111111107</v>
      </c>
      <c r="D22">
        <f t="shared" si="16"/>
        <v>4.916666666666667</v>
      </c>
      <c r="E22">
        <f t="shared" si="16"/>
        <v>6.9135802469135799</v>
      </c>
      <c r="F22">
        <f t="shared" si="16"/>
        <v>65.402006172839506</v>
      </c>
      <c r="I22">
        <f t="shared" si="11"/>
        <v>47.610000000000007</v>
      </c>
      <c r="J22">
        <f t="shared" si="12"/>
        <v>17.64</v>
      </c>
      <c r="K22">
        <f t="shared" si="13"/>
        <v>0.25</v>
      </c>
      <c r="L22">
        <f t="shared" si="14"/>
        <v>3.61</v>
      </c>
      <c r="M22">
        <f t="shared" si="15"/>
        <v>156.25</v>
      </c>
      <c r="O22" s="127" t="s">
        <v>131</v>
      </c>
      <c r="P22">
        <f>_xlfn.VAR.P(P3:P20)</f>
        <v>3.3958333333333335</v>
      </c>
      <c r="Q22">
        <f t="shared" ref="Q22:T22" si="17">_xlfn.VAR.P(Q3:Q20)</f>
        <v>8.9166666666666661</v>
      </c>
      <c r="R22">
        <f t="shared" si="17"/>
        <v>8.9774305555555554</v>
      </c>
      <c r="S22">
        <f t="shared" si="17"/>
        <v>7.666666666666667</v>
      </c>
      <c r="T22">
        <f t="shared" si="17"/>
        <v>53.435763888888886</v>
      </c>
      <c r="V22" s="127" t="s">
        <v>131</v>
      </c>
      <c r="W22">
        <f>_xlfn.VAR.P(W3:W20)</f>
        <v>19.859375</v>
      </c>
      <c r="X22">
        <f t="shared" ref="X22:AA22" si="18">_xlfn.VAR.P(X3:X20)</f>
        <v>10.30859375</v>
      </c>
      <c r="Y22">
        <f t="shared" si="18"/>
        <v>9.9375</v>
      </c>
      <c r="Z22">
        <f t="shared" si="18"/>
        <v>7.4375</v>
      </c>
      <c r="AA22">
        <f t="shared" si="18"/>
        <v>116.96484375</v>
      </c>
      <c r="AC22" s="127" t="s">
        <v>131</v>
      </c>
      <c r="AD22">
        <f>_xlfn.VAR.P(AD3:AD20)</f>
        <v>9.74609375</v>
      </c>
      <c r="AE22">
        <f t="shared" ref="AE22:AH22" si="19">_xlfn.VAR.P(AE3:AE20)</f>
        <v>8.83984375</v>
      </c>
      <c r="AF22">
        <f t="shared" si="19"/>
        <v>1.37109375</v>
      </c>
      <c r="AG22">
        <f t="shared" si="19"/>
        <v>11.25</v>
      </c>
      <c r="AH22">
        <f t="shared" si="19"/>
        <v>42.46484375</v>
      </c>
    </row>
    <row r="23" spans="1:35" ht="15.75" x14ac:dyDescent="0.25">
      <c r="A23" s="127" t="s">
        <v>130</v>
      </c>
      <c r="B23">
        <f>SUM(B22:E22)</f>
        <v>31.250771604938272</v>
      </c>
      <c r="I23">
        <f t="shared" si="11"/>
        <v>24.010000000000005</v>
      </c>
      <c r="J23">
        <f t="shared" si="12"/>
        <v>17.64</v>
      </c>
      <c r="K23">
        <f t="shared" si="13"/>
        <v>56.25</v>
      </c>
      <c r="L23">
        <f t="shared" si="14"/>
        <v>3.61</v>
      </c>
      <c r="M23">
        <f t="shared" si="15"/>
        <v>342.25</v>
      </c>
      <c r="O23" s="127" t="s">
        <v>130</v>
      </c>
      <c r="P23">
        <f>SUM(P22:S22)</f>
        <v>28.956597222222225</v>
      </c>
      <c r="V23" s="127" t="s">
        <v>130</v>
      </c>
      <c r="W23">
        <f>SUM(W22:Z22)</f>
        <v>47.54296875</v>
      </c>
      <c r="AC23" s="127" t="s">
        <v>130</v>
      </c>
      <c r="AD23">
        <f>SUM(AD22:AG22)</f>
        <v>31.20703125</v>
      </c>
    </row>
    <row r="24" spans="1:35" ht="15.75" x14ac:dyDescent="0.25">
      <c r="A24" s="127" t="s">
        <v>132</v>
      </c>
      <c r="B24">
        <f>4/3*(1-B23/F22)</f>
        <v>0.6962321507926208</v>
      </c>
      <c r="I24">
        <f>SUM(I14:I23)/10</f>
        <v>9.8899999999999988</v>
      </c>
      <c r="J24">
        <f t="shared" ref="J24:M24" si="20">SUM(J14:J23)/10</f>
        <v>15.560000000000002</v>
      </c>
      <c r="K24">
        <f t="shared" si="20"/>
        <v>11.85</v>
      </c>
      <c r="L24">
        <f t="shared" si="20"/>
        <v>14.490000000000006</v>
      </c>
      <c r="M24">
        <f t="shared" si="20"/>
        <v>101.45</v>
      </c>
      <c r="O24" s="127" t="s">
        <v>132</v>
      </c>
      <c r="P24">
        <f>4/3*(1-P23/T22)</f>
        <v>0.61080606907306922</v>
      </c>
      <c r="V24" s="127" t="s">
        <v>132</v>
      </c>
      <c r="W24">
        <f>4/3*(1-W23/AA22)</f>
        <v>0.79137027018000872</v>
      </c>
      <c r="AC24" s="127" t="s">
        <v>132</v>
      </c>
      <c r="AD24">
        <f>4/3*(1-AD23/AH22)</f>
        <v>0.35347867414834566</v>
      </c>
    </row>
    <row r="25" spans="1:35" x14ac:dyDescent="0.25">
      <c r="I25">
        <f>SUM(I24:L24)</f>
        <v>51.790000000000006</v>
      </c>
      <c r="J25">
        <f>I25/M24</f>
        <v>0.5104977821586989</v>
      </c>
      <c r="K25">
        <f>1-J25</f>
        <v>0.4895022178413011</v>
      </c>
      <c r="L25">
        <f>4/3</f>
        <v>1.3333333333333333</v>
      </c>
      <c r="M25">
        <f>L25*K25</f>
        <v>0.65266962378840143</v>
      </c>
    </row>
    <row r="27" spans="1:35" ht="15.75" x14ac:dyDescent="0.25">
      <c r="H27" s="127" t="s">
        <v>131</v>
      </c>
      <c r="I27">
        <f>_xlfn.VAR.P(I3:I12)</f>
        <v>9.89</v>
      </c>
      <c r="J27">
        <f t="shared" ref="J27:M27" si="21">_xlfn.VAR.P(J3:J12)</f>
        <v>15.56</v>
      </c>
      <c r="K27">
        <f>_xlfn.VAR.P(K3:K12)</f>
        <v>11.85</v>
      </c>
      <c r="L27">
        <f t="shared" si="21"/>
        <v>14.49</v>
      </c>
      <c r="M27">
        <f t="shared" si="21"/>
        <v>101.45</v>
      </c>
    </row>
    <row r="28" spans="1:35" ht="15.75" x14ac:dyDescent="0.25">
      <c r="H28" s="127" t="s">
        <v>130</v>
      </c>
      <c r="I28">
        <f>SUM(I27:L27)</f>
        <v>51.790000000000006</v>
      </c>
    </row>
    <row r="29" spans="1:35" ht="15.75" x14ac:dyDescent="0.25">
      <c r="H29" s="127" t="s">
        <v>132</v>
      </c>
      <c r="I29">
        <f>4/3*(1-I28/M27)</f>
        <v>0.65266962378840143</v>
      </c>
    </row>
  </sheetData>
  <mergeCells count="5">
    <mergeCell ref="A1:G1"/>
    <mergeCell ref="H1:N1"/>
    <mergeCell ref="O1:U1"/>
    <mergeCell ref="V1:AB1"/>
    <mergeCell ref="AC1:AI1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"/>
  <sheetViews>
    <sheetView zoomScale="82" zoomScaleNormal="82" workbookViewId="0">
      <selection activeCell="AF74" sqref="AF74"/>
    </sheetView>
  </sheetViews>
  <sheetFormatPr defaultRowHeight="15" x14ac:dyDescent="0.25"/>
  <cols>
    <col min="11" max="11" width="10.7109375" bestFit="1" customWidth="1"/>
    <col min="12" max="12" width="14.7109375" bestFit="1" customWidth="1"/>
  </cols>
  <sheetData>
    <row r="1" spans="1:42" ht="18.75" x14ac:dyDescent="0.3">
      <c r="A1" s="181" t="s">
        <v>0</v>
      </c>
      <c r="B1" s="181"/>
      <c r="C1" s="181"/>
      <c r="D1" s="181"/>
      <c r="E1" s="181"/>
      <c r="F1" s="181"/>
      <c r="G1" s="181"/>
      <c r="H1" s="181" t="s">
        <v>10</v>
      </c>
      <c r="I1" s="181"/>
      <c r="J1" s="181"/>
      <c r="K1" s="181"/>
      <c r="L1" s="181"/>
      <c r="M1" s="181"/>
      <c r="N1" s="181"/>
      <c r="O1" s="181" t="s">
        <v>11</v>
      </c>
      <c r="P1" s="181"/>
      <c r="Q1" s="181"/>
      <c r="R1" s="181"/>
      <c r="S1" s="181"/>
      <c r="T1" s="181"/>
      <c r="U1" s="181"/>
      <c r="V1" s="181" t="s">
        <v>12</v>
      </c>
      <c r="W1" s="181"/>
      <c r="X1" s="181"/>
      <c r="Y1" s="181"/>
      <c r="Z1" s="181"/>
      <c r="AA1" s="181"/>
      <c r="AB1" s="181"/>
      <c r="AC1" s="181" t="s">
        <v>13</v>
      </c>
      <c r="AD1" s="181"/>
      <c r="AE1" s="181"/>
      <c r="AF1" s="181"/>
      <c r="AG1" s="181"/>
      <c r="AH1" s="181"/>
      <c r="AI1" s="181"/>
      <c r="AJ1" s="181" t="s">
        <v>15</v>
      </c>
      <c r="AK1" s="181"/>
      <c r="AL1" s="181"/>
      <c r="AM1" s="181"/>
      <c r="AN1" s="181"/>
      <c r="AO1" s="181"/>
      <c r="AP1" s="181"/>
    </row>
    <row r="2" spans="1:42" ht="15.75" x14ac:dyDescent="0.25">
      <c r="A2" s="4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4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4" t="s">
        <v>3</v>
      </c>
      <c r="P2" s="5" t="s">
        <v>4</v>
      </c>
      <c r="Q2" s="5" t="s">
        <v>5</v>
      </c>
      <c r="R2" s="5" t="s">
        <v>6</v>
      </c>
      <c r="S2" s="5" t="s">
        <v>7</v>
      </c>
      <c r="T2" s="5" t="s">
        <v>8</v>
      </c>
      <c r="U2" s="5" t="s">
        <v>9</v>
      </c>
      <c r="V2" s="4" t="s">
        <v>3</v>
      </c>
      <c r="W2" s="5" t="s">
        <v>4</v>
      </c>
      <c r="X2" s="5" t="s">
        <v>5</v>
      </c>
      <c r="Y2" s="5" t="s">
        <v>6</v>
      </c>
      <c r="Z2" s="5" t="s">
        <v>7</v>
      </c>
      <c r="AA2" s="5" t="s">
        <v>8</v>
      </c>
      <c r="AB2" s="5" t="s">
        <v>9</v>
      </c>
      <c r="AC2" s="4" t="s">
        <v>3</v>
      </c>
      <c r="AD2" s="5" t="s">
        <v>4</v>
      </c>
      <c r="AE2" s="5" t="s">
        <v>5</v>
      </c>
      <c r="AF2" s="5" t="s">
        <v>6</v>
      </c>
      <c r="AG2" s="5" t="s">
        <v>7</v>
      </c>
      <c r="AH2" s="5" t="s">
        <v>8</v>
      </c>
      <c r="AI2" s="5" t="s">
        <v>9</v>
      </c>
      <c r="AJ2" s="4" t="s">
        <v>3</v>
      </c>
      <c r="AK2" s="5" t="s">
        <v>4</v>
      </c>
      <c r="AL2" s="5" t="s">
        <v>5</v>
      </c>
      <c r="AM2" s="5" t="s">
        <v>6</v>
      </c>
      <c r="AN2" s="5" t="s">
        <v>7</v>
      </c>
      <c r="AO2" s="5" t="s">
        <v>8</v>
      </c>
      <c r="AP2" s="5" t="s">
        <v>9</v>
      </c>
    </row>
    <row r="3" spans="1:42" ht="15.75" x14ac:dyDescent="0.25">
      <c r="A3" s="52" t="s">
        <v>1</v>
      </c>
      <c r="B3" s="44">
        <v>10</v>
      </c>
      <c r="C3" s="3">
        <v>10</v>
      </c>
      <c r="D3" s="3">
        <v>10</v>
      </c>
      <c r="E3" s="3">
        <v>10</v>
      </c>
      <c r="F3" s="52">
        <f t="shared" ref="F3:F34" si="0">SUM(B3:E3)</f>
        <v>40</v>
      </c>
      <c r="G3" s="53">
        <f t="shared" ref="G3:G34" si="1">F3/40</f>
        <v>1</v>
      </c>
      <c r="H3" s="54" t="s">
        <v>1</v>
      </c>
      <c r="I3" s="7">
        <v>10</v>
      </c>
      <c r="J3" s="7">
        <v>10</v>
      </c>
      <c r="K3" s="7">
        <v>10</v>
      </c>
      <c r="L3" s="7">
        <v>10</v>
      </c>
      <c r="M3" s="52">
        <f t="shared" ref="M3:M34" si="2">SUM(I3:L3)</f>
        <v>40</v>
      </c>
      <c r="N3" s="53">
        <f t="shared" ref="N3:N34" si="3">M3/40</f>
        <v>1</v>
      </c>
      <c r="O3" s="54" t="s">
        <v>1</v>
      </c>
      <c r="P3" s="10">
        <v>9.5</v>
      </c>
      <c r="Q3" s="10">
        <v>10</v>
      </c>
      <c r="R3" s="10">
        <v>9</v>
      </c>
      <c r="S3" s="10">
        <v>10</v>
      </c>
      <c r="T3" s="52">
        <f t="shared" ref="T3:T34" si="4">SUM(P3:S3)</f>
        <v>38.5</v>
      </c>
      <c r="U3" s="53">
        <f t="shared" ref="U3:U34" si="5">T3/40</f>
        <v>0.96250000000000002</v>
      </c>
      <c r="V3" s="54" t="s">
        <v>1</v>
      </c>
      <c r="W3" s="10">
        <v>10</v>
      </c>
      <c r="X3" s="10">
        <v>8</v>
      </c>
      <c r="Y3" s="10">
        <v>8</v>
      </c>
      <c r="Z3" s="10">
        <v>10</v>
      </c>
      <c r="AA3" s="52">
        <f t="shared" ref="AA3:AA34" si="6">SUM(W3:Z3)</f>
        <v>36</v>
      </c>
      <c r="AB3" s="53">
        <f t="shared" ref="AB3:AB34" si="7">AA3/40</f>
        <v>0.9</v>
      </c>
      <c r="AC3" s="54" t="s">
        <v>1</v>
      </c>
      <c r="AD3" s="10">
        <v>8</v>
      </c>
      <c r="AE3" s="10">
        <v>10</v>
      </c>
      <c r="AF3" s="10">
        <v>4.5</v>
      </c>
      <c r="AG3" s="10">
        <v>10</v>
      </c>
      <c r="AH3" s="52">
        <f t="shared" ref="AH3:AH34" si="8">SUM(AD3:AG3)</f>
        <v>32.5</v>
      </c>
      <c r="AI3" s="53">
        <f t="shared" ref="AI3:AI34" si="9">AH3/40</f>
        <v>0.8125</v>
      </c>
      <c r="AJ3" s="63" t="s">
        <v>2</v>
      </c>
      <c r="AK3" s="10">
        <v>10</v>
      </c>
      <c r="AL3" s="10">
        <v>10</v>
      </c>
      <c r="AM3" s="10">
        <v>10</v>
      </c>
      <c r="AN3" s="10">
        <v>10</v>
      </c>
      <c r="AO3" s="11">
        <f t="shared" ref="AO3:AO34" si="10">SUM(AK3:AN3)</f>
        <v>40</v>
      </c>
      <c r="AP3" s="64">
        <f t="shared" ref="AP3:AP34" si="11">AO3/40</f>
        <v>1</v>
      </c>
    </row>
    <row r="4" spans="1:42" ht="15.75" x14ac:dyDescent="0.25">
      <c r="A4" s="52" t="s">
        <v>1</v>
      </c>
      <c r="B4" s="45">
        <v>10</v>
      </c>
      <c r="C4" s="1">
        <v>10</v>
      </c>
      <c r="D4" s="1">
        <v>9</v>
      </c>
      <c r="E4" s="1">
        <v>9</v>
      </c>
      <c r="F4" s="52">
        <f t="shared" si="0"/>
        <v>38</v>
      </c>
      <c r="G4" s="53">
        <f t="shared" si="1"/>
        <v>0.95</v>
      </c>
      <c r="H4" s="54" t="s">
        <v>1</v>
      </c>
      <c r="I4" s="8">
        <v>10</v>
      </c>
      <c r="J4" s="8">
        <v>1</v>
      </c>
      <c r="K4" s="8">
        <v>10</v>
      </c>
      <c r="L4" s="8">
        <v>10</v>
      </c>
      <c r="M4" s="52">
        <f t="shared" si="2"/>
        <v>31</v>
      </c>
      <c r="N4" s="53">
        <f t="shared" si="3"/>
        <v>0.77500000000000002</v>
      </c>
      <c r="O4" s="54" t="s">
        <v>2</v>
      </c>
      <c r="P4" s="8">
        <v>10</v>
      </c>
      <c r="Q4" s="8">
        <v>10</v>
      </c>
      <c r="R4" s="8">
        <v>10</v>
      </c>
      <c r="S4" s="8">
        <v>8.5</v>
      </c>
      <c r="T4" s="52">
        <f t="shared" si="4"/>
        <v>38.5</v>
      </c>
      <c r="U4" s="53">
        <f t="shared" si="5"/>
        <v>0.96250000000000002</v>
      </c>
      <c r="V4" s="54" t="s">
        <v>1</v>
      </c>
      <c r="W4" s="8">
        <v>10</v>
      </c>
      <c r="X4" s="8">
        <v>9</v>
      </c>
      <c r="Y4" s="8">
        <v>10</v>
      </c>
      <c r="Z4" s="8">
        <v>5.5</v>
      </c>
      <c r="AA4" s="52">
        <f t="shared" si="6"/>
        <v>34.5</v>
      </c>
      <c r="AB4" s="53">
        <f t="shared" si="7"/>
        <v>0.86250000000000004</v>
      </c>
      <c r="AC4" s="54" t="s">
        <v>1</v>
      </c>
      <c r="AD4" s="8">
        <v>7</v>
      </c>
      <c r="AE4" s="8">
        <v>6.5</v>
      </c>
      <c r="AF4" s="8">
        <v>7.5</v>
      </c>
      <c r="AG4" s="8">
        <v>10</v>
      </c>
      <c r="AH4" s="52">
        <f t="shared" si="8"/>
        <v>31</v>
      </c>
      <c r="AI4" s="53">
        <f t="shared" si="9"/>
        <v>0.77500000000000002</v>
      </c>
      <c r="AJ4" s="65" t="s">
        <v>1</v>
      </c>
      <c r="AK4" s="8">
        <v>10</v>
      </c>
      <c r="AL4" s="8">
        <v>9</v>
      </c>
      <c r="AM4" s="8">
        <v>9</v>
      </c>
      <c r="AN4" s="8">
        <v>10</v>
      </c>
      <c r="AO4" s="12">
        <f t="shared" si="10"/>
        <v>38</v>
      </c>
      <c r="AP4" s="66">
        <f t="shared" si="11"/>
        <v>0.95</v>
      </c>
    </row>
    <row r="5" spans="1:42" ht="15.75" x14ac:dyDescent="0.25">
      <c r="A5" s="52" t="s">
        <v>1</v>
      </c>
      <c r="B5" s="45">
        <v>9</v>
      </c>
      <c r="C5" s="1">
        <v>10</v>
      </c>
      <c r="D5" s="1">
        <v>9.5</v>
      </c>
      <c r="E5" s="1">
        <v>9</v>
      </c>
      <c r="F5" s="52">
        <f t="shared" si="0"/>
        <v>37.5</v>
      </c>
      <c r="G5" s="53">
        <f t="shared" si="1"/>
        <v>0.9375</v>
      </c>
      <c r="H5" s="54" t="s">
        <v>1</v>
      </c>
      <c r="I5" s="8">
        <v>10</v>
      </c>
      <c r="J5" s="8">
        <v>9</v>
      </c>
      <c r="K5" s="8">
        <v>1</v>
      </c>
      <c r="L5" s="8">
        <v>10</v>
      </c>
      <c r="M5" s="52">
        <f t="shared" si="2"/>
        <v>30</v>
      </c>
      <c r="N5" s="53">
        <f t="shared" si="3"/>
        <v>0.75</v>
      </c>
      <c r="O5" s="54" t="s">
        <v>1</v>
      </c>
      <c r="P5" s="8">
        <v>9.5</v>
      </c>
      <c r="Q5" s="8">
        <v>10</v>
      </c>
      <c r="R5" s="8">
        <v>9.5</v>
      </c>
      <c r="S5" s="8">
        <v>8.5</v>
      </c>
      <c r="T5" s="52">
        <f t="shared" si="4"/>
        <v>37.5</v>
      </c>
      <c r="U5" s="53">
        <f t="shared" si="5"/>
        <v>0.9375</v>
      </c>
      <c r="V5" s="54" t="s">
        <v>1</v>
      </c>
      <c r="W5" s="8">
        <v>10</v>
      </c>
      <c r="X5" s="8">
        <v>7</v>
      </c>
      <c r="Y5" s="8">
        <v>4.5</v>
      </c>
      <c r="Z5" s="8">
        <v>4.5</v>
      </c>
      <c r="AA5" s="52">
        <f t="shared" si="6"/>
        <v>26</v>
      </c>
      <c r="AB5" s="53">
        <f t="shared" si="7"/>
        <v>0.65</v>
      </c>
      <c r="AC5" s="54" t="s">
        <v>1</v>
      </c>
      <c r="AD5" s="8">
        <v>10</v>
      </c>
      <c r="AE5" s="8">
        <v>7</v>
      </c>
      <c r="AF5" s="8">
        <v>4</v>
      </c>
      <c r="AG5" s="8">
        <v>10</v>
      </c>
      <c r="AH5" s="52">
        <f t="shared" si="8"/>
        <v>31</v>
      </c>
      <c r="AI5" s="53">
        <f t="shared" si="9"/>
        <v>0.77500000000000002</v>
      </c>
      <c r="AJ5" s="65" t="s">
        <v>1</v>
      </c>
      <c r="AK5" s="8">
        <v>10</v>
      </c>
      <c r="AL5" s="8">
        <v>7.5</v>
      </c>
      <c r="AM5" s="8">
        <v>10</v>
      </c>
      <c r="AN5" s="8">
        <v>10</v>
      </c>
      <c r="AO5" s="12">
        <f t="shared" si="10"/>
        <v>37.5</v>
      </c>
      <c r="AP5" s="66">
        <f t="shared" si="11"/>
        <v>0.9375</v>
      </c>
    </row>
    <row r="6" spans="1:42" ht="15.75" x14ac:dyDescent="0.25">
      <c r="A6" s="52" t="s">
        <v>1</v>
      </c>
      <c r="B6" s="45">
        <v>10</v>
      </c>
      <c r="C6" s="1">
        <v>8.5</v>
      </c>
      <c r="D6" s="1">
        <v>10</v>
      </c>
      <c r="E6" s="1">
        <v>9</v>
      </c>
      <c r="F6" s="52">
        <f t="shared" si="0"/>
        <v>37.5</v>
      </c>
      <c r="G6" s="53">
        <f t="shared" si="1"/>
        <v>0.9375</v>
      </c>
      <c r="H6" s="54" t="s">
        <v>1</v>
      </c>
      <c r="I6" s="8">
        <v>10</v>
      </c>
      <c r="J6" s="8">
        <v>10</v>
      </c>
      <c r="K6" s="8">
        <v>2</v>
      </c>
      <c r="L6" s="8">
        <v>8</v>
      </c>
      <c r="M6" s="52">
        <f t="shared" si="2"/>
        <v>30</v>
      </c>
      <c r="N6" s="53">
        <f t="shared" si="3"/>
        <v>0.75</v>
      </c>
      <c r="O6" s="54" t="s">
        <v>1</v>
      </c>
      <c r="P6" s="8">
        <v>9.5</v>
      </c>
      <c r="Q6" s="8">
        <v>10</v>
      </c>
      <c r="R6" s="8">
        <v>10</v>
      </c>
      <c r="S6" s="8">
        <v>8</v>
      </c>
      <c r="T6" s="52">
        <f t="shared" si="4"/>
        <v>37.5</v>
      </c>
      <c r="U6" s="53">
        <f t="shared" si="5"/>
        <v>0.9375</v>
      </c>
      <c r="V6" s="54" t="s">
        <v>1</v>
      </c>
      <c r="W6" s="8">
        <v>2</v>
      </c>
      <c r="X6" s="8">
        <v>6</v>
      </c>
      <c r="Y6" s="8">
        <v>10</v>
      </c>
      <c r="Z6" s="8">
        <v>6</v>
      </c>
      <c r="AA6" s="52">
        <f t="shared" si="6"/>
        <v>24</v>
      </c>
      <c r="AB6" s="53">
        <f t="shared" si="7"/>
        <v>0.6</v>
      </c>
      <c r="AC6" s="54" t="s">
        <v>1</v>
      </c>
      <c r="AD6" s="8">
        <v>10</v>
      </c>
      <c r="AE6" s="8">
        <v>10</v>
      </c>
      <c r="AF6" s="8">
        <v>6</v>
      </c>
      <c r="AG6" s="8">
        <v>0.5</v>
      </c>
      <c r="AH6" s="52">
        <f t="shared" si="8"/>
        <v>26.5</v>
      </c>
      <c r="AI6" s="53">
        <f t="shared" si="9"/>
        <v>0.66249999999999998</v>
      </c>
      <c r="AJ6" s="65" t="s">
        <v>1</v>
      </c>
      <c r="AK6" s="8">
        <v>10</v>
      </c>
      <c r="AL6" s="8">
        <v>8</v>
      </c>
      <c r="AM6" s="8">
        <v>8</v>
      </c>
      <c r="AN6" s="8">
        <v>10</v>
      </c>
      <c r="AO6" s="12">
        <f t="shared" si="10"/>
        <v>36</v>
      </c>
      <c r="AP6" s="66">
        <f t="shared" si="11"/>
        <v>0.9</v>
      </c>
    </row>
    <row r="7" spans="1:42" ht="15.75" x14ac:dyDescent="0.25">
      <c r="A7" s="52" t="s">
        <v>1</v>
      </c>
      <c r="B7" s="45">
        <v>9.5</v>
      </c>
      <c r="C7" s="1">
        <v>10</v>
      </c>
      <c r="D7" s="1">
        <v>9.5</v>
      </c>
      <c r="E7" s="1">
        <v>8</v>
      </c>
      <c r="F7" s="52">
        <f t="shared" si="0"/>
        <v>37</v>
      </c>
      <c r="G7" s="53">
        <f t="shared" si="1"/>
        <v>0.92500000000000004</v>
      </c>
      <c r="H7" s="54" t="s">
        <v>1</v>
      </c>
      <c r="I7" s="8">
        <v>10</v>
      </c>
      <c r="J7" s="8">
        <v>6</v>
      </c>
      <c r="K7" s="8">
        <v>10</v>
      </c>
      <c r="L7" s="8">
        <v>4</v>
      </c>
      <c r="M7" s="52">
        <f t="shared" si="2"/>
        <v>30</v>
      </c>
      <c r="N7" s="53">
        <f t="shared" si="3"/>
        <v>0.75</v>
      </c>
      <c r="O7" s="54" t="s">
        <v>1</v>
      </c>
      <c r="P7" s="8">
        <v>10</v>
      </c>
      <c r="Q7" s="8">
        <v>10</v>
      </c>
      <c r="R7" s="8">
        <v>7.5</v>
      </c>
      <c r="S7" s="8">
        <v>8.5</v>
      </c>
      <c r="T7" s="52">
        <f t="shared" si="4"/>
        <v>36</v>
      </c>
      <c r="U7" s="53">
        <f t="shared" si="5"/>
        <v>0.9</v>
      </c>
      <c r="V7" s="54" t="s">
        <v>2</v>
      </c>
      <c r="W7" s="8">
        <v>5</v>
      </c>
      <c r="X7" s="8">
        <v>7.5</v>
      </c>
      <c r="Y7" s="8">
        <v>5</v>
      </c>
      <c r="Z7" s="8">
        <v>4.5</v>
      </c>
      <c r="AA7" s="52">
        <f t="shared" si="6"/>
        <v>22</v>
      </c>
      <c r="AB7" s="53">
        <f t="shared" si="7"/>
        <v>0.55000000000000004</v>
      </c>
      <c r="AC7" s="54" t="s">
        <v>1</v>
      </c>
      <c r="AD7" s="8">
        <v>8</v>
      </c>
      <c r="AE7" s="8">
        <v>10</v>
      </c>
      <c r="AF7" s="8">
        <v>4</v>
      </c>
      <c r="AG7" s="8">
        <v>4</v>
      </c>
      <c r="AH7" s="52">
        <f t="shared" si="8"/>
        <v>26</v>
      </c>
      <c r="AI7" s="53">
        <f t="shared" si="9"/>
        <v>0.65</v>
      </c>
      <c r="AJ7" s="65" t="s">
        <v>1</v>
      </c>
      <c r="AK7" s="8">
        <v>9.5</v>
      </c>
      <c r="AL7" s="8">
        <v>8</v>
      </c>
      <c r="AM7" s="8">
        <v>8</v>
      </c>
      <c r="AN7" s="8">
        <v>10</v>
      </c>
      <c r="AO7" s="12">
        <f t="shared" si="10"/>
        <v>35.5</v>
      </c>
      <c r="AP7" s="66">
        <f t="shared" si="11"/>
        <v>0.88749999999999996</v>
      </c>
    </row>
    <row r="8" spans="1:42" ht="15.75" x14ac:dyDescent="0.25">
      <c r="A8" s="52" t="s">
        <v>2</v>
      </c>
      <c r="B8" s="45">
        <v>10</v>
      </c>
      <c r="C8" s="1">
        <v>10</v>
      </c>
      <c r="D8" s="1">
        <v>10</v>
      </c>
      <c r="E8" s="1">
        <v>7</v>
      </c>
      <c r="F8" s="52">
        <f t="shared" si="0"/>
        <v>37</v>
      </c>
      <c r="G8" s="53">
        <f t="shared" si="1"/>
        <v>0.92500000000000004</v>
      </c>
      <c r="H8" s="54" t="s">
        <v>1</v>
      </c>
      <c r="I8" s="8">
        <v>9.5</v>
      </c>
      <c r="J8" s="8">
        <v>9</v>
      </c>
      <c r="K8" s="8">
        <v>7</v>
      </c>
      <c r="L8" s="8">
        <v>4</v>
      </c>
      <c r="M8" s="52">
        <f t="shared" si="2"/>
        <v>29.5</v>
      </c>
      <c r="N8" s="53">
        <f t="shared" si="3"/>
        <v>0.73750000000000004</v>
      </c>
      <c r="O8" s="54" t="s">
        <v>1</v>
      </c>
      <c r="P8" s="8">
        <v>9.5</v>
      </c>
      <c r="Q8" s="8">
        <v>10</v>
      </c>
      <c r="R8" s="8">
        <v>9</v>
      </c>
      <c r="S8" s="8">
        <v>7.5</v>
      </c>
      <c r="T8" s="52">
        <f t="shared" si="4"/>
        <v>36</v>
      </c>
      <c r="U8" s="53">
        <f t="shared" si="5"/>
        <v>0.9</v>
      </c>
      <c r="V8" s="54" t="s">
        <v>2</v>
      </c>
      <c r="W8" s="8">
        <v>2</v>
      </c>
      <c r="X8" s="8">
        <v>8</v>
      </c>
      <c r="Y8" s="8">
        <v>7</v>
      </c>
      <c r="Z8" s="8">
        <v>4</v>
      </c>
      <c r="AA8" s="52">
        <f t="shared" si="6"/>
        <v>21</v>
      </c>
      <c r="AB8" s="53">
        <f t="shared" si="7"/>
        <v>0.52500000000000002</v>
      </c>
      <c r="AC8" s="54" t="s">
        <v>1</v>
      </c>
      <c r="AD8" s="8">
        <v>8</v>
      </c>
      <c r="AE8" s="8">
        <v>9.5</v>
      </c>
      <c r="AF8" s="8">
        <v>1</v>
      </c>
      <c r="AG8" s="8">
        <v>4.5</v>
      </c>
      <c r="AH8" s="52">
        <f t="shared" si="8"/>
        <v>23</v>
      </c>
      <c r="AI8" s="53">
        <f t="shared" si="9"/>
        <v>0.57499999999999996</v>
      </c>
      <c r="AJ8" s="65" t="s">
        <v>1</v>
      </c>
      <c r="AK8" s="8">
        <v>10</v>
      </c>
      <c r="AL8" s="8">
        <v>9</v>
      </c>
      <c r="AM8" s="8">
        <v>8.5</v>
      </c>
      <c r="AN8" s="8">
        <v>8</v>
      </c>
      <c r="AO8" s="12">
        <f t="shared" si="10"/>
        <v>35.5</v>
      </c>
      <c r="AP8" s="66">
        <f t="shared" si="11"/>
        <v>0.88749999999999996</v>
      </c>
    </row>
    <row r="9" spans="1:42" ht="15.75" x14ac:dyDescent="0.25">
      <c r="A9" s="52" t="s">
        <v>1</v>
      </c>
      <c r="B9" s="45">
        <v>10</v>
      </c>
      <c r="C9" s="1">
        <v>10</v>
      </c>
      <c r="D9" s="1">
        <v>10</v>
      </c>
      <c r="E9" s="1">
        <v>7</v>
      </c>
      <c r="F9" s="52">
        <f t="shared" si="0"/>
        <v>37</v>
      </c>
      <c r="G9" s="53">
        <f t="shared" si="1"/>
        <v>0.92500000000000004</v>
      </c>
      <c r="H9" s="54" t="s">
        <v>1</v>
      </c>
      <c r="I9" s="8">
        <v>8</v>
      </c>
      <c r="J9" s="8">
        <v>10</v>
      </c>
      <c r="K9" s="8">
        <v>8.5</v>
      </c>
      <c r="L9" s="8">
        <v>1</v>
      </c>
      <c r="M9" s="52">
        <f t="shared" si="2"/>
        <v>27.5</v>
      </c>
      <c r="N9" s="53">
        <f t="shared" si="3"/>
        <v>0.6875</v>
      </c>
      <c r="O9" s="54" t="s">
        <v>2</v>
      </c>
      <c r="P9" s="8">
        <v>9.5</v>
      </c>
      <c r="Q9" s="8">
        <v>10</v>
      </c>
      <c r="R9" s="8">
        <v>8</v>
      </c>
      <c r="S9" s="8">
        <v>7</v>
      </c>
      <c r="T9" s="52">
        <f t="shared" si="4"/>
        <v>34.5</v>
      </c>
      <c r="U9" s="53">
        <f t="shared" si="5"/>
        <v>0.86250000000000004</v>
      </c>
      <c r="V9" s="54" t="s">
        <v>1</v>
      </c>
      <c r="W9" s="8">
        <v>4</v>
      </c>
      <c r="X9" s="8">
        <v>7.5</v>
      </c>
      <c r="Y9" s="8">
        <v>5</v>
      </c>
      <c r="Z9" s="8">
        <v>3.5</v>
      </c>
      <c r="AA9" s="52">
        <f t="shared" si="6"/>
        <v>20</v>
      </c>
      <c r="AB9" s="53">
        <f t="shared" si="7"/>
        <v>0.5</v>
      </c>
      <c r="AC9" s="54" t="s">
        <v>1</v>
      </c>
      <c r="AD9" s="8">
        <v>8</v>
      </c>
      <c r="AE9" s="8">
        <v>6</v>
      </c>
      <c r="AF9" s="8">
        <v>7.5</v>
      </c>
      <c r="AG9" s="8">
        <v>0.5</v>
      </c>
      <c r="AH9" s="52">
        <f t="shared" si="8"/>
        <v>22</v>
      </c>
      <c r="AI9" s="53">
        <f t="shared" si="9"/>
        <v>0.55000000000000004</v>
      </c>
      <c r="AJ9" s="65" t="s">
        <v>1</v>
      </c>
      <c r="AK9" s="8">
        <v>9.5</v>
      </c>
      <c r="AL9" s="8">
        <v>9</v>
      </c>
      <c r="AM9" s="8">
        <v>6.5</v>
      </c>
      <c r="AN9" s="8">
        <v>10</v>
      </c>
      <c r="AO9" s="12">
        <f t="shared" si="10"/>
        <v>35</v>
      </c>
      <c r="AP9" s="66">
        <f t="shared" si="11"/>
        <v>0.875</v>
      </c>
    </row>
    <row r="10" spans="1:42" ht="15.75" x14ac:dyDescent="0.25">
      <c r="A10" s="52" t="s">
        <v>2</v>
      </c>
      <c r="B10" s="45">
        <v>6</v>
      </c>
      <c r="C10" s="1">
        <v>10</v>
      </c>
      <c r="D10" s="1">
        <v>10</v>
      </c>
      <c r="E10" s="1">
        <v>10</v>
      </c>
      <c r="F10" s="52">
        <f t="shared" si="0"/>
        <v>36</v>
      </c>
      <c r="G10" s="53">
        <f t="shared" si="1"/>
        <v>0.9</v>
      </c>
      <c r="H10" s="54" t="s">
        <v>1</v>
      </c>
      <c r="I10" s="8">
        <v>10</v>
      </c>
      <c r="J10" s="8">
        <v>3</v>
      </c>
      <c r="K10" s="8">
        <v>10</v>
      </c>
      <c r="L10" s="8">
        <v>4.5</v>
      </c>
      <c r="M10" s="52">
        <f t="shared" si="2"/>
        <v>27.5</v>
      </c>
      <c r="N10" s="53">
        <f t="shared" si="3"/>
        <v>0.6875</v>
      </c>
      <c r="O10" s="54" t="s">
        <v>1</v>
      </c>
      <c r="P10" s="8">
        <v>8.5</v>
      </c>
      <c r="Q10" s="8">
        <v>10</v>
      </c>
      <c r="R10" s="8">
        <v>7</v>
      </c>
      <c r="S10" s="8">
        <v>8.5</v>
      </c>
      <c r="T10" s="52">
        <f t="shared" si="4"/>
        <v>34</v>
      </c>
      <c r="U10" s="53">
        <f t="shared" si="5"/>
        <v>0.85</v>
      </c>
      <c r="V10" s="54" t="s">
        <v>2</v>
      </c>
      <c r="W10" s="8">
        <v>3.5</v>
      </c>
      <c r="X10" s="8">
        <v>6</v>
      </c>
      <c r="Y10" s="8">
        <v>3</v>
      </c>
      <c r="Z10" s="8">
        <v>7</v>
      </c>
      <c r="AA10" s="52">
        <f t="shared" si="6"/>
        <v>19.5</v>
      </c>
      <c r="AB10" s="53">
        <f t="shared" si="7"/>
        <v>0.48749999999999999</v>
      </c>
      <c r="AC10" s="54" t="s">
        <v>2</v>
      </c>
      <c r="AD10" s="8">
        <v>7</v>
      </c>
      <c r="AE10" s="8">
        <v>3</v>
      </c>
      <c r="AF10" s="8">
        <v>0.5</v>
      </c>
      <c r="AG10" s="8">
        <v>10</v>
      </c>
      <c r="AH10" s="52">
        <f t="shared" si="8"/>
        <v>20.5</v>
      </c>
      <c r="AI10" s="53">
        <f t="shared" si="9"/>
        <v>0.51249999999999996</v>
      </c>
      <c r="AJ10" s="65" t="s">
        <v>1</v>
      </c>
      <c r="AK10" s="8">
        <v>10</v>
      </c>
      <c r="AL10" s="8">
        <v>9</v>
      </c>
      <c r="AM10" s="8">
        <v>9</v>
      </c>
      <c r="AN10" s="8">
        <v>7</v>
      </c>
      <c r="AO10" s="12">
        <f t="shared" si="10"/>
        <v>35</v>
      </c>
      <c r="AP10" s="66">
        <f t="shared" si="11"/>
        <v>0.875</v>
      </c>
    </row>
    <row r="11" spans="1:42" ht="15.75" x14ac:dyDescent="0.25">
      <c r="A11" s="52" t="s">
        <v>1</v>
      </c>
      <c r="B11" s="45">
        <v>10</v>
      </c>
      <c r="C11" s="1">
        <v>6</v>
      </c>
      <c r="D11" s="1">
        <v>10</v>
      </c>
      <c r="E11" s="1">
        <v>10</v>
      </c>
      <c r="F11" s="52">
        <f t="shared" si="0"/>
        <v>36</v>
      </c>
      <c r="G11" s="53">
        <f t="shared" si="1"/>
        <v>0.9</v>
      </c>
      <c r="H11" s="54" t="s">
        <v>1</v>
      </c>
      <c r="I11" s="8">
        <v>10</v>
      </c>
      <c r="J11" s="8">
        <v>5</v>
      </c>
      <c r="K11" s="8">
        <v>10</v>
      </c>
      <c r="L11" s="8">
        <v>2</v>
      </c>
      <c r="M11" s="52">
        <f t="shared" si="2"/>
        <v>27</v>
      </c>
      <c r="N11" s="53">
        <f t="shared" si="3"/>
        <v>0.67500000000000004</v>
      </c>
      <c r="O11" s="54" t="s">
        <v>1</v>
      </c>
      <c r="P11" s="8">
        <v>8</v>
      </c>
      <c r="Q11" s="8">
        <v>10</v>
      </c>
      <c r="R11" s="8">
        <v>7.5</v>
      </c>
      <c r="S11" s="8">
        <v>7</v>
      </c>
      <c r="T11" s="52">
        <f t="shared" si="4"/>
        <v>32.5</v>
      </c>
      <c r="U11" s="53">
        <f t="shared" si="5"/>
        <v>0.8125</v>
      </c>
      <c r="V11" s="54" t="s">
        <v>1</v>
      </c>
      <c r="W11" s="8">
        <v>3</v>
      </c>
      <c r="X11" s="8">
        <v>6</v>
      </c>
      <c r="Y11" s="8">
        <v>5</v>
      </c>
      <c r="Z11" s="8">
        <v>5</v>
      </c>
      <c r="AA11" s="52">
        <f t="shared" si="6"/>
        <v>19</v>
      </c>
      <c r="AB11" s="53">
        <f t="shared" si="7"/>
        <v>0.47499999999999998</v>
      </c>
      <c r="AC11" s="54" t="s">
        <v>2</v>
      </c>
      <c r="AD11" s="8">
        <v>8</v>
      </c>
      <c r="AE11" s="8">
        <v>6.5</v>
      </c>
      <c r="AF11" s="8">
        <v>1</v>
      </c>
      <c r="AG11" s="8">
        <v>4</v>
      </c>
      <c r="AH11" s="52">
        <f t="shared" si="8"/>
        <v>19.5</v>
      </c>
      <c r="AI11" s="53">
        <f t="shared" si="9"/>
        <v>0.48749999999999999</v>
      </c>
      <c r="AJ11" s="65" t="s">
        <v>1</v>
      </c>
      <c r="AK11" s="8">
        <v>10</v>
      </c>
      <c r="AL11" s="8">
        <v>7</v>
      </c>
      <c r="AM11" s="8">
        <v>7.5</v>
      </c>
      <c r="AN11" s="8">
        <v>10</v>
      </c>
      <c r="AO11" s="12">
        <f t="shared" si="10"/>
        <v>34.5</v>
      </c>
      <c r="AP11" s="66">
        <f t="shared" si="11"/>
        <v>0.86250000000000004</v>
      </c>
    </row>
    <row r="12" spans="1:42" ht="15.75" x14ac:dyDescent="0.25">
      <c r="A12" s="52" t="s">
        <v>1</v>
      </c>
      <c r="B12" s="45">
        <v>10</v>
      </c>
      <c r="C12" s="1">
        <v>6</v>
      </c>
      <c r="D12" s="1">
        <v>10</v>
      </c>
      <c r="E12" s="1">
        <v>10</v>
      </c>
      <c r="F12" s="52">
        <f t="shared" si="0"/>
        <v>36</v>
      </c>
      <c r="G12" s="53">
        <f t="shared" si="1"/>
        <v>0.9</v>
      </c>
      <c r="H12" s="54" t="s">
        <v>1</v>
      </c>
      <c r="I12" s="8">
        <v>10</v>
      </c>
      <c r="J12" s="8">
        <v>1</v>
      </c>
      <c r="K12" s="8">
        <v>10</v>
      </c>
      <c r="L12" s="8">
        <v>4</v>
      </c>
      <c r="M12" s="52">
        <f t="shared" si="2"/>
        <v>25</v>
      </c>
      <c r="N12" s="53">
        <f t="shared" si="3"/>
        <v>0.625</v>
      </c>
      <c r="O12" s="54" t="s">
        <v>1</v>
      </c>
      <c r="P12" s="8">
        <v>9.5</v>
      </c>
      <c r="Q12" s="8">
        <v>10</v>
      </c>
      <c r="R12" s="8">
        <v>10</v>
      </c>
      <c r="S12" s="8">
        <v>1.5</v>
      </c>
      <c r="T12" s="52">
        <f t="shared" si="4"/>
        <v>31</v>
      </c>
      <c r="U12" s="53">
        <f t="shared" si="5"/>
        <v>0.77500000000000002</v>
      </c>
      <c r="V12" s="54" t="s">
        <v>1</v>
      </c>
      <c r="W12" s="8">
        <v>3</v>
      </c>
      <c r="X12" s="8">
        <v>6</v>
      </c>
      <c r="Y12" s="8">
        <v>5</v>
      </c>
      <c r="Z12" s="8">
        <v>4</v>
      </c>
      <c r="AA12" s="52">
        <f t="shared" si="6"/>
        <v>18</v>
      </c>
      <c r="AB12" s="53">
        <f t="shared" si="7"/>
        <v>0.45</v>
      </c>
      <c r="AC12" s="54" t="s">
        <v>1</v>
      </c>
      <c r="AD12" s="8">
        <v>9</v>
      </c>
      <c r="AE12" s="8">
        <v>5</v>
      </c>
      <c r="AF12" s="8">
        <v>1</v>
      </c>
      <c r="AG12" s="8">
        <v>4</v>
      </c>
      <c r="AH12" s="52">
        <f t="shared" si="8"/>
        <v>19</v>
      </c>
      <c r="AI12" s="53">
        <f t="shared" si="9"/>
        <v>0.47499999999999998</v>
      </c>
      <c r="AJ12" s="65" t="s">
        <v>2</v>
      </c>
      <c r="AK12" s="8">
        <v>10</v>
      </c>
      <c r="AL12" s="8">
        <v>6</v>
      </c>
      <c r="AM12" s="8">
        <v>9</v>
      </c>
      <c r="AN12" s="8">
        <v>9</v>
      </c>
      <c r="AO12" s="12">
        <f t="shared" si="10"/>
        <v>34</v>
      </c>
      <c r="AP12" s="66">
        <f t="shared" si="11"/>
        <v>0.85</v>
      </c>
    </row>
    <row r="13" spans="1:42" ht="15.75" x14ac:dyDescent="0.25">
      <c r="A13" s="52" t="s">
        <v>1</v>
      </c>
      <c r="B13" s="45">
        <v>10</v>
      </c>
      <c r="C13" s="1">
        <v>8.5</v>
      </c>
      <c r="D13" s="1">
        <v>8</v>
      </c>
      <c r="E13" s="1">
        <v>8</v>
      </c>
      <c r="F13" s="52">
        <f t="shared" si="0"/>
        <v>34.5</v>
      </c>
      <c r="G13" s="53">
        <f t="shared" si="1"/>
        <v>0.86250000000000004</v>
      </c>
      <c r="H13" s="54" t="s">
        <v>1</v>
      </c>
      <c r="I13" s="8">
        <v>10</v>
      </c>
      <c r="J13" s="8">
        <v>1</v>
      </c>
      <c r="K13" s="8">
        <v>8</v>
      </c>
      <c r="L13" s="8">
        <v>4</v>
      </c>
      <c r="M13" s="52">
        <f t="shared" si="2"/>
        <v>23</v>
      </c>
      <c r="N13" s="53">
        <f t="shared" si="3"/>
        <v>0.57499999999999996</v>
      </c>
      <c r="O13" s="54" t="s">
        <v>1</v>
      </c>
      <c r="P13" s="8">
        <v>9.5</v>
      </c>
      <c r="Q13" s="8">
        <v>10</v>
      </c>
      <c r="R13" s="8">
        <v>10</v>
      </c>
      <c r="S13" s="8">
        <v>1</v>
      </c>
      <c r="T13" s="52">
        <f t="shared" si="4"/>
        <v>30.5</v>
      </c>
      <c r="U13" s="53">
        <f t="shared" si="5"/>
        <v>0.76249999999999996</v>
      </c>
      <c r="V13" s="54" t="s">
        <v>1</v>
      </c>
      <c r="W13" s="8">
        <v>2</v>
      </c>
      <c r="X13" s="8">
        <v>5</v>
      </c>
      <c r="Y13" s="8">
        <v>3</v>
      </c>
      <c r="Z13" s="8">
        <v>7.5</v>
      </c>
      <c r="AA13" s="52">
        <f t="shared" si="6"/>
        <v>17.5</v>
      </c>
      <c r="AB13" s="53">
        <f t="shared" si="7"/>
        <v>0.4375</v>
      </c>
      <c r="AC13" s="54" t="s">
        <v>2</v>
      </c>
      <c r="AD13" s="8">
        <v>7.5</v>
      </c>
      <c r="AE13" s="8">
        <v>8</v>
      </c>
      <c r="AF13" s="8">
        <v>0</v>
      </c>
      <c r="AG13" s="8">
        <v>3</v>
      </c>
      <c r="AH13" s="52">
        <f t="shared" si="8"/>
        <v>18.5</v>
      </c>
      <c r="AI13" s="53">
        <f t="shared" si="9"/>
        <v>0.46250000000000002</v>
      </c>
      <c r="AJ13" s="65" t="s">
        <v>1</v>
      </c>
      <c r="AK13" s="8">
        <v>10</v>
      </c>
      <c r="AL13" s="8">
        <v>8</v>
      </c>
      <c r="AM13" s="8">
        <v>7</v>
      </c>
      <c r="AN13" s="8">
        <v>7</v>
      </c>
      <c r="AO13" s="12">
        <f t="shared" si="10"/>
        <v>32</v>
      </c>
      <c r="AP13" s="66">
        <f t="shared" si="11"/>
        <v>0.8</v>
      </c>
    </row>
    <row r="14" spans="1:42" ht="15.75" x14ac:dyDescent="0.25">
      <c r="A14" s="52" t="s">
        <v>1</v>
      </c>
      <c r="B14" s="45">
        <v>10</v>
      </c>
      <c r="C14" s="1">
        <v>8</v>
      </c>
      <c r="D14" s="1">
        <v>10</v>
      </c>
      <c r="E14" s="1">
        <v>6</v>
      </c>
      <c r="F14" s="52">
        <f t="shared" si="0"/>
        <v>34</v>
      </c>
      <c r="G14" s="53">
        <f t="shared" si="1"/>
        <v>0.85</v>
      </c>
      <c r="H14" s="54" t="s">
        <v>1</v>
      </c>
      <c r="I14" s="8">
        <v>5</v>
      </c>
      <c r="J14" s="8">
        <v>0.5</v>
      </c>
      <c r="K14" s="8">
        <v>8</v>
      </c>
      <c r="L14" s="8">
        <v>8</v>
      </c>
      <c r="M14" s="52">
        <f t="shared" si="2"/>
        <v>21.5</v>
      </c>
      <c r="N14" s="53">
        <f t="shared" si="3"/>
        <v>0.53749999999999998</v>
      </c>
      <c r="O14" s="54" t="s">
        <v>1</v>
      </c>
      <c r="P14" s="8">
        <v>9.5</v>
      </c>
      <c r="Q14" s="8">
        <v>10</v>
      </c>
      <c r="R14" s="8">
        <v>2</v>
      </c>
      <c r="S14" s="8">
        <v>8.5</v>
      </c>
      <c r="T14" s="52">
        <f t="shared" si="4"/>
        <v>30</v>
      </c>
      <c r="U14" s="53">
        <f t="shared" si="5"/>
        <v>0.75</v>
      </c>
      <c r="V14" s="54" t="s">
        <v>1</v>
      </c>
      <c r="W14" s="8">
        <v>3</v>
      </c>
      <c r="X14" s="8">
        <v>5.5</v>
      </c>
      <c r="Y14" s="8">
        <v>8</v>
      </c>
      <c r="Z14" s="8">
        <v>1</v>
      </c>
      <c r="AA14" s="52">
        <f t="shared" si="6"/>
        <v>17.5</v>
      </c>
      <c r="AB14" s="53">
        <f t="shared" si="7"/>
        <v>0.4375</v>
      </c>
      <c r="AC14" s="54" t="s">
        <v>1</v>
      </c>
      <c r="AD14" s="8">
        <v>7.5</v>
      </c>
      <c r="AE14" s="8">
        <v>9.5</v>
      </c>
      <c r="AF14" s="8">
        <v>1</v>
      </c>
      <c r="AG14" s="8">
        <v>0.5</v>
      </c>
      <c r="AH14" s="52">
        <f t="shared" si="8"/>
        <v>18.5</v>
      </c>
      <c r="AI14" s="53">
        <f t="shared" si="9"/>
        <v>0.46250000000000002</v>
      </c>
      <c r="AJ14" s="65" t="s">
        <v>1</v>
      </c>
      <c r="AK14" s="8">
        <v>10</v>
      </c>
      <c r="AL14" s="8">
        <v>10</v>
      </c>
      <c r="AM14" s="8">
        <v>10</v>
      </c>
      <c r="AN14" s="8">
        <v>1.5</v>
      </c>
      <c r="AO14" s="12">
        <f t="shared" si="10"/>
        <v>31.5</v>
      </c>
      <c r="AP14" s="66">
        <f t="shared" si="11"/>
        <v>0.78749999999999998</v>
      </c>
    </row>
    <row r="15" spans="1:42" ht="15.75" x14ac:dyDescent="0.25">
      <c r="A15" s="52" t="s">
        <v>1</v>
      </c>
      <c r="B15" s="45">
        <v>9</v>
      </c>
      <c r="C15" s="1">
        <v>10</v>
      </c>
      <c r="D15" s="1">
        <v>10</v>
      </c>
      <c r="E15" s="1">
        <v>4</v>
      </c>
      <c r="F15" s="52">
        <f t="shared" si="0"/>
        <v>33</v>
      </c>
      <c r="G15" s="53">
        <f t="shared" si="1"/>
        <v>0.82499999999999996</v>
      </c>
      <c r="H15" s="54" t="s">
        <v>2</v>
      </c>
      <c r="I15" s="8">
        <v>9</v>
      </c>
      <c r="J15" s="8">
        <v>0.5</v>
      </c>
      <c r="K15" s="8">
        <v>10</v>
      </c>
      <c r="L15" s="8">
        <v>2</v>
      </c>
      <c r="M15" s="52">
        <f t="shared" si="2"/>
        <v>21.5</v>
      </c>
      <c r="N15" s="53">
        <f t="shared" si="3"/>
        <v>0.53749999999999998</v>
      </c>
      <c r="O15" s="54" t="s">
        <v>1</v>
      </c>
      <c r="P15" s="8">
        <v>9.5</v>
      </c>
      <c r="Q15" s="8">
        <v>10</v>
      </c>
      <c r="R15" s="8">
        <v>8</v>
      </c>
      <c r="S15" s="8">
        <v>2.5</v>
      </c>
      <c r="T15" s="52">
        <f t="shared" si="4"/>
        <v>30</v>
      </c>
      <c r="U15" s="53">
        <f t="shared" si="5"/>
        <v>0.75</v>
      </c>
      <c r="V15" s="54" t="s">
        <v>1</v>
      </c>
      <c r="W15" s="8">
        <v>5</v>
      </c>
      <c r="X15" s="8">
        <v>5</v>
      </c>
      <c r="Y15" s="8">
        <v>5</v>
      </c>
      <c r="Z15" s="8">
        <v>1.5</v>
      </c>
      <c r="AA15" s="52">
        <f t="shared" si="6"/>
        <v>16.5</v>
      </c>
      <c r="AB15" s="53">
        <f t="shared" si="7"/>
        <v>0.41249999999999998</v>
      </c>
      <c r="AC15" s="54" t="s">
        <v>1</v>
      </c>
      <c r="AD15" s="8">
        <v>5</v>
      </c>
      <c r="AE15" s="8">
        <v>7</v>
      </c>
      <c r="AF15" s="8">
        <v>1.5</v>
      </c>
      <c r="AG15" s="8">
        <v>4</v>
      </c>
      <c r="AH15" s="52">
        <f t="shared" si="8"/>
        <v>17.5</v>
      </c>
      <c r="AI15" s="53">
        <f t="shared" si="9"/>
        <v>0.4375</v>
      </c>
      <c r="AJ15" s="65" t="s">
        <v>1</v>
      </c>
      <c r="AK15" s="8">
        <v>8</v>
      </c>
      <c r="AL15" s="8">
        <v>8.5</v>
      </c>
      <c r="AM15" s="8">
        <v>9.5</v>
      </c>
      <c r="AN15" s="8">
        <v>5</v>
      </c>
      <c r="AO15" s="12">
        <f t="shared" si="10"/>
        <v>31</v>
      </c>
      <c r="AP15" s="66">
        <f t="shared" si="11"/>
        <v>0.77500000000000002</v>
      </c>
    </row>
    <row r="16" spans="1:42" ht="15.75" x14ac:dyDescent="0.25">
      <c r="A16" s="52" t="s">
        <v>1</v>
      </c>
      <c r="B16" s="45">
        <v>10</v>
      </c>
      <c r="C16" s="1">
        <v>5</v>
      </c>
      <c r="D16" s="1">
        <v>10</v>
      </c>
      <c r="E16" s="1">
        <v>6</v>
      </c>
      <c r="F16" s="52">
        <f t="shared" si="0"/>
        <v>31</v>
      </c>
      <c r="G16" s="53">
        <f t="shared" si="1"/>
        <v>0.77500000000000002</v>
      </c>
      <c r="H16" s="54" t="s">
        <v>1</v>
      </c>
      <c r="I16" s="8">
        <v>10</v>
      </c>
      <c r="J16" s="8">
        <v>1.5</v>
      </c>
      <c r="K16" s="8">
        <v>8</v>
      </c>
      <c r="L16" s="8">
        <v>0.5</v>
      </c>
      <c r="M16" s="52">
        <f t="shared" si="2"/>
        <v>20</v>
      </c>
      <c r="N16" s="53">
        <f t="shared" si="3"/>
        <v>0.5</v>
      </c>
      <c r="O16" s="54" t="s">
        <v>1</v>
      </c>
      <c r="P16" s="8">
        <v>10</v>
      </c>
      <c r="Q16" s="8">
        <v>7</v>
      </c>
      <c r="R16" s="8">
        <v>2</v>
      </c>
      <c r="S16" s="8">
        <v>8.5</v>
      </c>
      <c r="T16" s="52">
        <f t="shared" si="4"/>
        <v>27.5</v>
      </c>
      <c r="U16" s="53">
        <f t="shared" si="5"/>
        <v>0.6875</v>
      </c>
      <c r="V16" s="54" t="s">
        <v>2</v>
      </c>
      <c r="W16" s="8">
        <v>5</v>
      </c>
      <c r="X16" s="8">
        <v>7</v>
      </c>
      <c r="Y16" s="8">
        <v>3</v>
      </c>
      <c r="Z16" s="8">
        <v>1.5</v>
      </c>
      <c r="AA16" s="52">
        <f t="shared" si="6"/>
        <v>16.5</v>
      </c>
      <c r="AB16" s="53">
        <f t="shared" si="7"/>
        <v>0.41249999999999998</v>
      </c>
      <c r="AC16" s="54" t="s">
        <v>1</v>
      </c>
      <c r="AD16" s="8">
        <v>7</v>
      </c>
      <c r="AE16" s="8">
        <v>8</v>
      </c>
      <c r="AF16" s="8">
        <v>0</v>
      </c>
      <c r="AG16" s="8">
        <v>1</v>
      </c>
      <c r="AH16" s="52">
        <f t="shared" si="8"/>
        <v>16</v>
      </c>
      <c r="AI16" s="53">
        <f t="shared" si="9"/>
        <v>0.4</v>
      </c>
      <c r="AJ16" s="65" t="s">
        <v>2</v>
      </c>
      <c r="AK16" s="8">
        <v>8</v>
      </c>
      <c r="AL16" s="8">
        <v>5.5</v>
      </c>
      <c r="AM16" s="8">
        <v>7</v>
      </c>
      <c r="AN16" s="8">
        <v>10</v>
      </c>
      <c r="AO16" s="12">
        <f t="shared" si="10"/>
        <v>30.5</v>
      </c>
      <c r="AP16" s="66">
        <f t="shared" si="11"/>
        <v>0.76249999999999996</v>
      </c>
    </row>
    <row r="17" spans="1:42" ht="15.75" x14ac:dyDescent="0.25">
      <c r="A17" s="52" t="s">
        <v>2</v>
      </c>
      <c r="B17" s="45">
        <v>6</v>
      </c>
      <c r="C17" s="1">
        <v>8</v>
      </c>
      <c r="D17" s="1">
        <v>10</v>
      </c>
      <c r="E17" s="1">
        <v>6</v>
      </c>
      <c r="F17" s="52">
        <f t="shared" si="0"/>
        <v>30</v>
      </c>
      <c r="G17" s="53">
        <f t="shared" si="1"/>
        <v>0.75</v>
      </c>
      <c r="H17" s="54" t="s">
        <v>1</v>
      </c>
      <c r="I17" s="8">
        <v>9</v>
      </c>
      <c r="J17" s="8">
        <v>1</v>
      </c>
      <c r="K17" s="8">
        <v>10</v>
      </c>
      <c r="L17" s="8">
        <v>0</v>
      </c>
      <c r="M17" s="52">
        <f t="shared" si="2"/>
        <v>20</v>
      </c>
      <c r="N17" s="53">
        <f t="shared" si="3"/>
        <v>0.5</v>
      </c>
      <c r="O17" s="54" t="s">
        <v>1</v>
      </c>
      <c r="P17" s="8">
        <v>10</v>
      </c>
      <c r="Q17" s="8">
        <v>8</v>
      </c>
      <c r="R17" s="8">
        <v>8</v>
      </c>
      <c r="S17" s="8">
        <v>1</v>
      </c>
      <c r="T17" s="52">
        <f t="shared" si="4"/>
        <v>27</v>
      </c>
      <c r="U17" s="53">
        <f t="shared" si="5"/>
        <v>0.67500000000000004</v>
      </c>
      <c r="V17" s="54" t="s">
        <v>1</v>
      </c>
      <c r="W17" s="8">
        <v>2</v>
      </c>
      <c r="X17" s="8">
        <v>6.5</v>
      </c>
      <c r="Y17" s="8">
        <v>5</v>
      </c>
      <c r="Z17" s="8">
        <v>3</v>
      </c>
      <c r="AA17" s="52">
        <f t="shared" si="6"/>
        <v>16.5</v>
      </c>
      <c r="AB17" s="53">
        <f t="shared" si="7"/>
        <v>0.41249999999999998</v>
      </c>
      <c r="AC17" s="54" t="s">
        <v>2</v>
      </c>
      <c r="AD17" s="8">
        <v>3.5</v>
      </c>
      <c r="AE17" s="8">
        <v>7</v>
      </c>
      <c r="AF17" s="8">
        <v>1</v>
      </c>
      <c r="AG17" s="8">
        <v>2.5</v>
      </c>
      <c r="AH17" s="52">
        <f t="shared" si="8"/>
        <v>14</v>
      </c>
      <c r="AI17" s="53">
        <f t="shared" si="9"/>
        <v>0.35</v>
      </c>
      <c r="AJ17" s="65" t="s">
        <v>1</v>
      </c>
      <c r="AK17" s="8">
        <v>10</v>
      </c>
      <c r="AL17" s="8">
        <v>9</v>
      </c>
      <c r="AM17" s="8">
        <v>6.5</v>
      </c>
      <c r="AN17" s="8">
        <v>5</v>
      </c>
      <c r="AO17" s="12">
        <f t="shared" si="10"/>
        <v>30.5</v>
      </c>
      <c r="AP17" s="66">
        <f t="shared" si="11"/>
        <v>0.76249999999999996</v>
      </c>
    </row>
    <row r="18" spans="1:42" ht="15.75" x14ac:dyDescent="0.25">
      <c r="A18" s="52" t="s">
        <v>1</v>
      </c>
      <c r="B18" s="45">
        <v>10</v>
      </c>
      <c r="C18" s="1">
        <v>7.5</v>
      </c>
      <c r="D18" s="1">
        <v>5</v>
      </c>
      <c r="E18" s="1">
        <v>7</v>
      </c>
      <c r="F18" s="52">
        <f t="shared" si="0"/>
        <v>29.5</v>
      </c>
      <c r="G18" s="53">
        <f t="shared" si="1"/>
        <v>0.73750000000000004</v>
      </c>
      <c r="H18" s="54" t="s">
        <v>2</v>
      </c>
      <c r="I18" s="8">
        <v>6</v>
      </c>
      <c r="J18" s="8">
        <v>4</v>
      </c>
      <c r="K18" s="8">
        <v>8.5</v>
      </c>
      <c r="L18" s="8">
        <v>1</v>
      </c>
      <c r="M18" s="52">
        <f t="shared" si="2"/>
        <v>19.5</v>
      </c>
      <c r="N18" s="53">
        <f t="shared" si="3"/>
        <v>0.48749999999999999</v>
      </c>
      <c r="O18" s="54" t="s">
        <v>1</v>
      </c>
      <c r="P18" s="8">
        <v>9</v>
      </c>
      <c r="Q18" s="8">
        <v>8</v>
      </c>
      <c r="R18" s="8">
        <v>3</v>
      </c>
      <c r="S18" s="8">
        <v>5.5</v>
      </c>
      <c r="T18" s="52">
        <f t="shared" si="4"/>
        <v>25.5</v>
      </c>
      <c r="U18" s="53">
        <f t="shared" si="5"/>
        <v>0.63749999999999996</v>
      </c>
      <c r="V18" s="54" t="s">
        <v>1</v>
      </c>
      <c r="W18" s="8">
        <v>3</v>
      </c>
      <c r="X18" s="8">
        <v>5</v>
      </c>
      <c r="Y18" s="8">
        <v>5</v>
      </c>
      <c r="Z18" s="8">
        <v>3</v>
      </c>
      <c r="AA18" s="52">
        <f t="shared" si="6"/>
        <v>16</v>
      </c>
      <c r="AB18" s="53">
        <f t="shared" si="7"/>
        <v>0.4</v>
      </c>
      <c r="AC18" s="54" t="s">
        <v>1</v>
      </c>
      <c r="AD18" s="8">
        <v>5</v>
      </c>
      <c r="AE18" s="8">
        <v>4</v>
      </c>
      <c r="AF18" s="8">
        <v>0.5</v>
      </c>
      <c r="AG18" s="8">
        <v>1</v>
      </c>
      <c r="AH18" s="52">
        <f t="shared" si="8"/>
        <v>10.5</v>
      </c>
      <c r="AI18" s="53">
        <f t="shared" si="9"/>
        <v>0.26250000000000001</v>
      </c>
      <c r="AJ18" s="65" t="s">
        <v>1</v>
      </c>
      <c r="AK18" s="8">
        <v>10</v>
      </c>
      <c r="AL18" s="8">
        <v>7</v>
      </c>
      <c r="AM18" s="8">
        <v>8.5</v>
      </c>
      <c r="AN18" s="8">
        <v>4</v>
      </c>
      <c r="AO18" s="12">
        <f t="shared" si="10"/>
        <v>29.5</v>
      </c>
      <c r="AP18" s="66">
        <f t="shared" si="11"/>
        <v>0.73750000000000004</v>
      </c>
    </row>
    <row r="19" spans="1:42" ht="15.75" x14ac:dyDescent="0.25">
      <c r="A19" s="52" t="s">
        <v>1</v>
      </c>
      <c r="B19" s="45">
        <v>3</v>
      </c>
      <c r="C19" s="1">
        <v>8</v>
      </c>
      <c r="D19" s="1">
        <v>10</v>
      </c>
      <c r="E19" s="1">
        <v>8</v>
      </c>
      <c r="F19" s="52">
        <f t="shared" si="0"/>
        <v>29</v>
      </c>
      <c r="G19" s="53">
        <f t="shared" si="1"/>
        <v>0.72499999999999998</v>
      </c>
      <c r="H19" s="54" t="s">
        <v>2</v>
      </c>
      <c r="I19" s="8">
        <v>5</v>
      </c>
      <c r="J19" s="8">
        <v>1.5</v>
      </c>
      <c r="K19" s="8">
        <v>10</v>
      </c>
      <c r="L19" s="8">
        <v>1</v>
      </c>
      <c r="M19" s="52">
        <f t="shared" si="2"/>
        <v>17.5</v>
      </c>
      <c r="N19" s="53">
        <f t="shared" si="3"/>
        <v>0.4375</v>
      </c>
      <c r="O19" s="54" t="s">
        <v>1</v>
      </c>
      <c r="P19" s="8">
        <v>6.5</v>
      </c>
      <c r="Q19" s="8">
        <v>10</v>
      </c>
      <c r="R19" s="8">
        <v>8</v>
      </c>
      <c r="S19" s="8">
        <v>0.5</v>
      </c>
      <c r="T19" s="52">
        <f t="shared" si="4"/>
        <v>25</v>
      </c>
      <c r="U19" s="53">
        <f t="shared" si="5"/>
        <v>0.625</v>
      </c>
      <c r="V19" s="54" t="s">
        <v>2</v>
      </c>
      <c r="W19" s="8">
        <v>2</v>
      </c>
      <c r="X19" s="8">
        <v>4</v>
      </c>
      <c r="Y19" s="8">
        <v>5</v>
      </c>
      <c r="Z19" s="8">
        <v>3</v>
      </c>
      <c r="AA19" s="52">
        <f t="shared" si="6"/>
        <v>14</v>
      </c>
      <c r="AB19" s="53">
        <f t="shared" si="7"/>
        <v>0.35</v>
      </c>
      <c r="AC19" s="54" t="s">
        <v>1</v>
      </c>
      <c r="AD19" s="8">
        <v>0.5</v>
      </c>
      <c r="AE19" s="8">
        <v>3</v>
      </c>
      <c r="AF19" s="8">
        <v>0.5</v>
      </c>
      <c r="AG19" s="8">
        <v>4</v>
      </c>
      <c r="AH19" s="52">
        <f t="shared" si="8"/>
        <v>8</v>
      </c>
      <c r="AI19" s="53">
        <f t="shared" si="9"/>
        <v>0.2</v>
      </c>
      <c r="AJ19" s="65" t="s">
        <v>1</v>
      </c>
      <c r="AK19" s="8">
        <v>10</v>
      </c>
      <c r="AL19" s="8">
        <v>10</v>
      </c>
      <c r="AM19" s="8">
        <v>6.5</v>
      </c>
      <c r="AN19" s="8">
        <v>2.5</v>
      </c>
      <c r="AO19" s="12">
        <f t="shared" si="10"/>
        <v>29</v>
      </c>
      <c r="AP19" s="66">
        <f t="shared" si="11"/>
        <v>0.72499999999999998</v>
      </c>
    </row>
    <row r="20" spans="1:42" ht="15.75" x14ac:dyDescent="0.25">
      <c r="A20" s="52" t="s">
        <v>1</v>
      </c>
      <c r="B20" s="45">
        <v>9</v>
      </c>
      <c r="C20" s="1">
        <v>6</v>
      </c>
      <c r="D20" s="1">
        <v>10</v>
      </c>
      <c r="E20" s="1">
        <v>3</v>
      </c>
      <c r="F20" s="52">
        <f t="shared" si="0"/>
        <v>28</v>
      </c>
      <c r="G20" s="53">
        <f t="shared" si="1"/>
        <v>0.7</v>
      </c>
      <c r="H20" s="54" t="s">
        <v>1</v>
      </c>
      <c r="I20" s="8">
        <v>3</v>
      </c>
      <c r="J20" s="8">
        <v>1</v>
      </c>
      <c r="K20" s="8">
        <v>10</v>
      </c>
      <c r="L20" s="8">
        <v>1</v>
      </c>
      <c r="M20" s="52">
        <f t="shared" si="2"/>
        <v>15</v>
      </c>
      <c r="N20" s="53">
        <f t="shared" si="3"/>
        <v>0.375</v>
      </c>
      <c r="O20" s="54" t="s">
        <v>2</v>
      </c>
      <c r="P20" s="8">
        <v>9.5</v>
      </c>
      <c r="Q20" s="8">
        <v>7</v>
      </c>
      <c r="R20" s="8">
        <v>6</v>
      </c>
      <c r="S20" s="8">
        <v>0</v>
      </c>
      <c r="T20" s="52">
        <f t="shared" si="4"/>
        <v>22.5</v>
      </c>
      <c r="U20" s="53">
        <f t="shared" si="5"/>
        <v>0.5625</v>
      </c>
      <c r="V20" s="54" t="s">
        <v>2</v>
      </c>
      <c r="W20" s="8">
        <v>4</v>
      </c>
      <c r="X20" s="8">
        <v>2</v>
      </c>
      <c r="Y20" s="8">
        <v>4</v>
      </c>
      <c r="Z20" s="8">
        <v>3.5</v>
      </c>
      <c r="AA20" s="52">
        <f t="shared" si="6"/>
        <v>13.5</v>
      </c>
      <c r="AB20" s="53">
        <f t="shared" si="7"/>
        <v>0.33750000000000002</v>
      </c>
      <c r="AC20" s="54" t="s">
        <v>1</v>
      </c>
      <c r="AD20" s="8">
        <v>2.5</v>
      </c>
      <c r="AE20" s="8">
        <v>3</v>
      </c>
      <c r="AF20" s="8">
        <v>0.5</v>
      </c>
      <c r="AG20" s="8">
        <v>1</v>
      </c>
      <c r="AH20" s="52">
        <f t="shared" si="8"/>
        <v>7</v>
      </c>
      <c r="AI20" s="53">
        <f t="shared" si="9"/>
        <v>0.17499999999999999</v>
      </c>
      <c r="AJ20" s="65" t="s">
        <v>2</v>
      </c>
      <c r="AK20" s="8">
        <v>9.5</v>
      </c>
      <c r="AL20" s="8">
        <v>5.5</v>
      </c>
      <c r="AM20" s="8">
        <v>5.5</v>
      </c>
      <c r="AN20" s="8">
        <v>6</v>
      </c>
      <c r="AO20" s="12">
        <f t="shared" si="10"/>
        <v>26.5</v>
      </c>
      <c r="AP20" s="66">
        <f t="shared" si="11"/>
        <v>0.66249999999999998</v>
      </c>
    </row>
    <row r="21" spans="1:42" ht="15.75" x14ac:dyDescent="0.25">
      <c r="A21" s="52" t="s">
        <v>2</v>
      </c>
      <c r="B21" s="45">
        <v>3.5</v>
      </c>
      <c r="C21" s="1">
        <v>10</v>
      </c>
      <c r="D21" s="1">
        <v>6</v>
      </c>
      <c r="E21" s="1">
        <v>7</v>
      </c>
      <c r="F21" s="52">
        <f t="shared" si="0"/>
        <v>26.5</v>
      </c>
      <c r="G21" s="53">
        <f t="shared" si="1"/>
        <v>0.66249999999999998</v>
      </c>
      <c r="H21" s="54" t="s">
        <v>2</v>
      </c>
      <c r="I21" s="8">
        <v>1</v>
      </c>
      <c r="J21" s="8">
        <v>1.5</v>
      </c>
      <c r="K21" s="8">
        <v>10</v>
      </c>
      <c r="L21" s="8">
        <v>1</v>
      </c>
      <c r="M21" s="52">
        <f t="shared" si="2"/>
        <v>13.5</v>
      </c>
      <c r="N21" s="53">
        <f t="shared" si="3"/>
        <v>0.33750000000000002</v>
      </c>
      <c r="O21" s="54" t="s">
        <v>2</v>
      </c>
      <c r="P21" s="8">
        <v>9.5</v>
      </c>
      <c r="Q21" s="8">
        <v>4</v>
      </c>
      <c r="R21" s="8">
        <v>6.5</v>
      </c>
      <c r="S21" s="8">
        <v>0.5</v>
      </c>
      <c r="T21" s="52">
        <f t="shared" si="4"/>
        <v>20.5</v>
      </c>
      <c r="U21" s="53">
        <f t="shared" si="5"/>
        <v>0.51249999999999996</v>
      </c>
      <c r="V21" s="54" t="s">
        <v>1</v>
      </c>
      <c r="W21" s="8">
        <v>1</v>
      </c>
      <c r="X21" s="8">
        <v>5</v>
      </c>
      <c r="Y21" s="8">
        <v>5</v>
      </c>
      <c r="Z21" s="8">
        <v>1.5</v>
      </c>
      <c r="AA21" s="52">
        <f t="shared" si="6"/>
        <v>12.5</v>
      </c>
      <c r="AB21" s="53">
        <f t="shared" si="7"/>
        <v>0.3125</v>
      </c>
      <c r="AC21" s="84" t="s">
        <v>1</v>
      </c>
      <c r="AD21" s="33">
        <v>10</v>
      </c>
      <c r="AE21" s="33">
        <v>9</v>
      </c>
      <c r="AF21" s="33">
        <v>10</v>
      </c>
      <c r="AG21" s="33">
        <v>10</v>
      </c>
      <c r="AH21" s="32">
        <f t="shared" si="8"/>
        <v>39</v>
      </c>
      <c r="AI21" s="85">
        <f t="shared" si="9"/>
        <v>0.97499999999999998</v>
      </c>
      <c r="AJ21" s="65" t="s">
        <v>2</v>
      </c>
      <c r="AK21" s="8">
        <v>10</v>
      </c>
      <c r="AL21" s="8">
        <v>3.5</v>
      </c>
      <c r="AM21" s="8">
        <v>6</v>
      </c>
      <c r="AN21" s="8">
        <v>6.5</v>
      </c>
      <c r="AO21" s="12">
        <f t="shared" si="10"/>
        <v>26</v>
      </c>
      <c r="AP21" s="66">
        <f t="shared" si="11"/>
        <v>0.65</v>
      </c>
    </row>
    <row r="22" spans="1:42" ht="15.75" x14ac:dyDescent="0.25">
      <c r="A22" s="52" t="s">
        <v>1</v>
      </c>
      <c r="B22" s="45">
        <v>10</v>
      </c>
      <c r="C22" s="1">
        <v>5</v>
      </c>
      <c r="D22" s="1">
        <v>5</v>
      </c>
      <c r="E22" s="1">
        <v>5</v>
      </c>
      <c r="F22" s="52">
        <f t="shared" si="0"/>
        <v>25</v>
      </c>
      <c r="G22" s="53">
        <f t="shared" si="1"/>
        <v>0.625</v>
      </c>
      <c r="H22" s="54" t="s">
        <v>2</v>
      </c>
      <c r="I22" s="8">
        <v>10</v>
      </c>
      <c r="J22" s="8">
        <v>1.5</v>
      </c>
      <c r="K22" s="8">
        <v>0</v>
      </c>
      <c r="L22" s="8">
        <v>2</v>
      </c>
      <c r="M22" s="52">
        <f t="shared" si="2"/>
        <v>13.5</v>
      </c>
      <c r="N22" s="53">
        <f t="shared" si="3"/>
        <v>0.33750000000000002</v>
      </c>
      <c r="O22" s="54" t="s">
        <v>1</v>
      </c>
      <c r="P22" s="8">
        <v>6</v>
      </c>
      <c r="Q22" s="8">
        <v>1</v>
      </c>
      <c r="R22" s="8">
        <v>5.5</v>
      </c>
      <c r="S22" s="8">
        <v>2</v>
      </c>
      <c r="T22" s="52">
        <f t="shared" si="4"/>
        <v>14.5</v>
      </c>
      <c r="U22" s="53">
        <f t="shared" si="5"/>
        <v>0.36249999999999999</v>
      </c>
      <c r="V22" s="54" t="s">
        <v>2</v>
      </c>
      <c r="W22" s="8">
        <v>1</v>
      </c>
      <c r="X22" s="8">
        <v>1.5</v>
      </c>
      <c r="Y22" s="8">
        <v>5</v>
      </c>
      <c r="Z22" s="8">
        <v>3.5</v>
      </c>
      <c r="AA22" s="52">
        <f t="shared" si="6"/>
        <v>11</v>
      </c>
      <c r="AB22" s="53">
        <f t="shared" si="7"/>
        <v>0.27500000000000002</v>
      </c>
      <c r="AC22" s="86" t="s">
        <v>1</v>
      </c>
      <c r="AD22" s="35">
        <v>10</v>
      </c>
      <c r="AE22" s="35">
        <v>8</v>
      </c>
      <c r="AF22" s="35">
        <v>7</v>
      </c>
      <c r="AG22" s="35">
        <v>10</v>
      </c>
      <c r="AH22" s="34">
        <f t="shared" si="8"/>
        <v>35</v>
      </c>
      <c r="AI22" s="87">
        <f t="shared" si="9"/>
        <v>0.875</v>
      </c>
      <c r="AJ22" s="65" t="s">
        <v>1</v>
      </c>
      <c r="AK22" s="8">
        <v>10</v>
      </c>
      <c r="AL22" s="8">
        <v>6</v>
      </c>
      <c r="AM22" s="8">
        <v>5.5</v>
      </c>
      <c r="AN22" s="8">
        <v>3.5</v>
      </c>
      <c r="AO22" s="12">
        <f t="shared" si="10"/>
        <v>25</v>
      </c>
      <c r="AP22" s="66">
        <f t="shared" si="11"/>
        <v>0.625</v>
      </c>
    </row>
    <row r="23" spans="1:42" ht="15.75" x14ac:dyDescent="0.25">
      <c r="A23" s="52" t="s">
        <v>2</v>
      </c>
      <c r="B23" s="45">
        <v>3</v>
      </c>
      <c r="C23" s="1">
        <v>8.5</v>
      </c>
      <c r="D23" s="1">
        <v>6</v>
      </c>
      <c r="E23" s="1">
        <v>4.5</v>
      </c>
      <c r="F23" s="52">
        <f t="shared" si="0"/>
        <v>22</v>
      </c>
      <c r="G23" s="53">
        <f t="shared" si="1"/>
        <v>0.55000000000000004</v>
      </c>
      <c r="H23" s="54" t="s">
        <v>1</v>
      </c>
      <c r="I23" s="8">
        <v>10</v>
      </c>
      <c r="J23" s="8">
        <v>2</v>
      </c>
      <c r="K23" s="8">
        <v>0.5</v>
      </c>
      <c r="L23" s="8">
        <v>1</v>
      </c>
      <c r="M23" s="52">
        <f t="shared" si="2"/>
        <v>13.5</v>
      </c>
      <c r="N23" s="53">
        <f t="shared" si="3"/>
        <v>0.33750000000000002</v>
      </c>
      <c r="O23" s="82" t="s">
        <v>1</v>
      </c>
      <c r="P23" s="29">
        <v>9.5</v>
      </c>
      <c r="Q23" s="29">
        <v>10</v>
      </c>
      <c r="R23" s="29">
        <v>9.5</v>
      </c>
      <c r="S23" s="29">
        <v>8</v>
      </c>
      <c r="T23" s="26">
        <f t="shared" si="4"/>
        <v>37</v>
      </c>
      <c r="U23" s="83">
        <f t="shared" si="5"/>
        <v>0.92500000000000004</v>
      </c>
      <c r="V23" s="54" t="s">
        <v>1</v>
      </c>
      <c r="W23" s="8">
        <v>5</v>
      </c>
      <c r="X23" s="8">
        <v>1</v>
      </c>
      <c r="Y23" s="8">
        <v>2</v>
      </c>
      <c r="Z23" s="8">
        <v>1</v>
      </c>
      <c r="AA23" s="52">
        <f t="shared" si="6"/>
        <v>9</v>
      </c>
      <c r="AB23" s="53">
        <f t="shared" si="7"/>
        <v>0.22500000000000001</v>
      </c>
      <c r="AC23" s="86" t="s">
        <v>2</v>
      </c>
      <c r="AD23" s="35">
        <v>10</v>
      </c>
      <c r="AE23" s="35">
        <v>9</v>
      </c>
      <c r="AF23" s="35">
        <v>0</v>
      </c>
      <c r="AG23" s="35">
        <v>10</v>
      </c>
      <c r="AH23" s="34">
        <f t="shared" si="8"/>
        <v>29</v>
      </c>
      <c r="AI23" s="87">
        <f t="shared" si="9"/>
        <v>0.72499999999999998</v>
      </c>
      <c r="AJ23" s="65" t="s">
        <v>2</v>
      </c>
      <c r="AK23" s="8">
        <v>8</v>
      </c>
      <c r="AL23" s="8">
        <v>6</v>
      </c>
      <c r="AM23" s="8">
        <v>6.5</v>
      </c>
      <c r="AN23" s="8">
        <v>4</v>
      </c>
      <c r="AO23" s="12">
        <f t="shared" si="10"/>
        <v>24.5</v>
      </c>
      <c r="AP23" s="66">
        <f t="shared" si="11"/>
        <v>0.61250000000000004</v>
      </c>
    </row>
    <row r="24" spans="1:42" ht="15.75" x14ac:dyDescent="0.25">
      <c r="A24" s="52" t="s">
        <v>2</v>
      </c>
      <c r="B24" s="45">
        <v>3</v>
      </c>
      <c r="C24" s="1">
        <v>5</v>
      </c>
      <c r="D24" s="1">
        <v>4</v>
      </c>
      <c r="E24" s="1">
        <v>9</v>
      </c>
      <c r="F24" s="52">
        <f t="shared" si="0"/>
        <v>21</v>
      </c>
      <c r="G24" s="53">
        <f t="shared" si="1"/>
        <v>0.52500000000000002</v>
      </c>
      <c r="H24" s="54" t="s">
        <v>1</v>
      </c>
      <c r="I24" s="8">
        <v>7</v>
      </c>
      <c r="J24" s="8">
        <v>3</v>
      </c>
      <c r="K24" s="8">
        <v>0</v>
      </c>
      <c r="L24" s="8">
        <v>1</v>
      </c>
      <c r="M24" s="52">
        <f t="shared" si="2"/>
        <v>11</v>
      </c>
      <c r="N24" s="53">
        <f t="shared" si="3"/>
        <v>0.27500000000000002</v>
      </c>
      <c r="O24" s="70" t="s">
        <v>1</v>
      </c>
      <c r="P24" s="30">
        <v>9.5</v>
      </c>
      <c r="Q24" s="30">
        <v>10</v>
      </c>
      <c r="R24" s="30">
        <v>9</v>
      </c>
      <c r="S24" s="30">
        <v>8</v>
      </c>
      <c r="T24" s="16">
        <f t="shared" si="4"/>
        <v>36.5</v>
      </c>
      <c r="U24" s="71">
        <f t="shared" si="5"/>
        <v>0.91249999999999998</v>
      </c>
      <c r="V24" s="54" t="s">
        <v>1</v>
      </c>
      <c r="W24" s="8">
        <v>2</v>
      </c>
      <c r="X24" s="8">
        <v>3</v>
      </c>
      <c r="Y24" s="8">
        <v>1.5</v>
      </c>
      <c r="Z24" s="8">
        <v>1</v>
      </c>
      <c r="AA24" s="52">
        <f t="shared" si="6"/>
        <v>7.5</v>
      </c>
      <c r="AB24" s="53">
        <f t="shared" si="7"/>
        <v>0.1875</v>
      </c>
      <c r="AC24" s="86" t="s">
        <v>1</v>
      </c>
      <c r="AD24" s="35">
        <v>10</v>
      </c>
      <c r="AE24" s="35">
        <v>8.5</v>
      </c>
      <c r="AF24" s="35">
        <v>10</v>
      </c>
      <c r="AG24" s="35">
        <v>0</v>
      </c>
      <c r="AH24" s="34">
        <f t="shared" si="8"/>
        <v>28.5</v>
      </c>
      <c r="AI24" s="87">
        <f t="shared" si="9"/>
        <v>0.71250000000000002</v>
      </c>
      <c r="AJ24" s="65" t="s">
        <v>1</v>
      </c>
      <c r="AK24" s="8">
        <v>10</v>
      </c>
      <c r="AL24" s="8">
        <v>4</v>
      </c>
      <c r="AM24" s="8">
        <v>1.5</v>
      </c>
      <c r="AN24" s="8">
        <v>8.5</v>
      </c>
      <c r="AO24" s="12">
        <f t="shared" si="10"/>
        <v>24</v>
      </c>
      <c r="AP24" s="66">
        <f t="shared" si="11"/>
        <v>0.6</v>
      </c>
    </row>
    <row r="25" spans="1:42" ht="15.75" x14ac:dyDescent="0.25">
      <c r="A25" s="52" t="s">
        <v>2</v>
      </c>
      <c r="B25" s="45">
        <v>9</v>
      </c>
      <c r="C25" s="1">
        <v>0</v>
      </c>
      <c r="D25" s="1">
        <v>4</v>
      </c>
      <c r="E25" s="1">
        <v>6</v>
      </c>
      <c r="F25" s="52">
        <f t="shared" si="0"/>
        <v>19</v>
      </c>
      <c r="G25" s="53">
        <f t="shared" si="1"/>
        <v>0.47499999999999998</v>
      </c>
      <c r="H25" s="54" t="s">
        <v>1</v>
      </c>
      <c r="I25" s="8">
        <v>7</v>
      </c>
      <c r="J25" s="8">
        <v>1</v>
      </c>
      <c r="K25" s="8">
        <v>0.5</v>
      </c>
      <c r="L25" s="8">
        <v>2</v>
      </c>
      <c r="M25" s="52">
        <f t="shared" si="2"/>
        <v>10.5</v>
      </c>
      <c r="N25" s="53">
        <f t="shared" si="3"/>
        <v>0.26250000000000001</v>
      </c>
      <c r="O25" s="70" t="s">
        <v>1</v>
      </c>
      <c r="P25" s="30">
        <v>8.5</v>
      </c>
      <c r="Q25" s="30">
        <v>9.5</v>
      </c>
      <c r="R25" s="30">
        <v>10</v>
      </c>
      <c r="S25" s="30">
        <v>8</v>
      </c>
      <c r="T25" s="16">
        <f t="shared" si="4"/>
        <v>36</v>
      </c>
      <c r="U25" s="71">
        <f t="shared" si="5"/>
        <v>0.9</v>
      </c>
      <c r="V25" s="77" t="s">
        <v>1</v>
      </c>
      <c r="W25" s="29">
        <v>10</v>
      </c>
      <c r="X25" s="29">
        <v>10</v>
      </c>
      <c r="Y25" s="29">
        <v>10</v>
      </c>
      <c r="Z25" s="29">
        <v>8</v>
      </c>
      <c r="AA25" s="26">
        <f t="shared" si="6"/>
        <v>38</v>
      </c>
      <c r="AB25" s="83">
        <f t="shared" si="7"/>
        <v>0.95</v>
      </c>
      <c r="AC25" s="86" t="s">
        <v>1</v>
      </c>
      <c r="AD25" s="35">
        <v>10</v>
      </c>
      <c r="AE25" s="35">
        <v>9.5</v>
      </c>
      <c r="AF25" s="35">
        <v>3</v>
      </c>
      <c r="AG25" s="35">
        <v>2</v>
      </c>
      <c r="AH25" s="34">
        <f t="shared" si="8"/>
        <v>24.5</v>
      </c>
      <c r="AI25" s="87">
        <f t="shared" si="9"/>
        <v>0.61250000000000004</v>
      </c>
      <c r="AJ25" s="77" t="s">
        <v>1</v>
      </c>
      <c r="AK25" s="29">
        <v>10</v>
      </c>
      <c r="AL25" s="29">
        <v>9.5</v>
      </c>
      <c r="AM25" s="29">
        <v>10</v>
      </c>
      <c r="AN25" s="29">
        <v>10</v>
      </c>
      <c r="AO25" s="26">
        <f t="shared" si="10"/>
        <v>39.5</v>
      </c>
      <c r="AP25" s="83">
        <f t="shared" si="11"/>
        <v>0.98750000000000004</v>
      </c>
    </row>
    <row r="26" spans="1:42" ht="15.75" x14ac:dyDescent="0.25">
      <c r="A26" s="52" t="s">
        <v>1</v>
      </c>
      <c r="B26" s="45">
        <v>3</v>
      </c>
      <c r="C26" s="1">
        <v>2</v>
      </c>
      <c r="D26" s="1">
        <v>7</v>
      </c>
      <c r="E26" s="1">
        <v>5</v>
      </c>
      <c r="F26" s="52">
        <f t="shared" si="0"/>
        <v>17</v>
      </c>
      <c r="G26" s="53">
        <f t="shared" si="1"/>
        <v>0.42499999999999999</v>
      </c>
      <c r="H26" s="54" t="s">
        <v>2</v>
      </c>
      <c r="I26" s="52">
        <v>10</v>
      </c>
      <c r="J26" s="52">
        <v>10</v>
      </c>
      <c r="K26" s="52">
        <v>10</v>
      </c>
      <c r="L26" s="52">
        <v>10</v>
      </c>
      <c r="M26" s="52">
        <f t="shared" si="2"/>
        <v>40</v>
      </c>
      <c r="N26" s="53">
        <f t="shared" si="3"/>
        <v>1</v>
      </c>
      <c r="O26" s="70" t="s">
        <v>1</v>
      </c>
      <c r="P26" s="30">
        <v>8.5</v>
      </c>
      <c r="Q26" s="30">
        <v>9.5</v>
      </c>
      <c r="R26" s="30">
        <v>10</v>
      </c>
      <c r="S26" s="30">
        <v>8</v>
      </c>
      <c r="T26" s="16">
        <f t="shared" si="4"/>
        <v>36</v>
      </c>
      <c r="U26" s="71">
        <f t="shared" si="5"/>
        <v>0.9</v>
      </c>
      <c r="V26" s="67" t="s">
        <v>1</v>
      </c>
      <c r="W26" s="30">
        <v>9</v>
      </c>
      <c r="X26" s="30">
        <v>8</v>
      </c>
      <c r="Y26" s="30">
        <v>10</v>
      </c>
      <c r="Z26" s="30">
        <v>4</v>
      </c>
      <c r="AA26" s="16">
        <f t="shared" si="6"/>
        <v>31</v>
      </c>
      <c r="AB26" s="71">
        <f t="shared" si="7"/>
        <v>0.77500000000000002</v>
      </c>
      <c r="AC26" s="86" t="s">
        <v>1</v>
      </c>
      <c r="AD26" s="35">
        <v>8</v>
      </c>
      <c r="AE26" s="35">
        <v>6</v>
      </c>
      <c r="AF26" s="35">
        <v>0</v>
      </c>
      <c r="AG26" s="35">
        <v>10</v>
      </c>
      <c r="AH26" s="34">
        <f t="shared" si="8"/>
        <v>24</v>
      </c>
      <c r="AI26" s="87">
        <f t="shared" si="9"/>
        <v>0.6</v>
      </c>
      <c r="AJ26" s="67" t="s">
        <v>1</v>
      </c>
      <c r="AK26" s="30">
        <v>10</v>
      </c>
      <c r="AL26" s="30">
        <v>10</v>
      </c>
      <c r="AM26" s="30">
        <v>10</v>
      </c>
      <c r="AN26" s="30">
        <v>9.5</v>
      </c>
      <c r="AO26" s="16">
        <f t="shared" si="10"/>
        <v>39.5</v>
      </c>
      <c r="AP26" s="71">
        <f t="shared" si="11"/>
        <v>0.98750000000000004</v>
      </c>
    </row>
    <row r="27" spans="1:42" ht="15.75" x14ac:dyDescent="0.25">
      <c r="A27" s="52" t="s">
        <v>1</v>
      </c>
      <c r="B27" s="45">
        <v>4</v>
      </c>
      <c r="C27" s="1">
        <v>1.5</v>
      </c>
      <c r="D27" s="1">
        <v>4</v>
      </c>
      <c r="E27" s="1">
        <v>5.5</v>
      </c>
      <c r="F27" s="52">
        <f t="shared" si="0"/>
        <v>15</v>
      </c>
      <c r="G27" s="53">
        <f t="shared" si="1"/>
        <v>0.375</v>
      </c>
      <c r="H27" s="54" t="s">
        <v>1</v>
      </c>
      <c r="I27" s="52">
        <v>10</v>
      </c>
      <c r="J27" s="52">
        <v>9.5</v>
      </c>
      <c r="K27" s="52">
        <v>10</v>
      </c>
      <c r="L27" s="52">
        <v>10</v>
      </c>
      <c r="M27" s="52">
        <f t="shared" si="2"/>
        <v>39.5</v>
      </c>
      <c r="N27" s="53">
        <f t="shared" si="3"/>
        <v>0.98750000000000004</v>
      </c>
      <c r="O27" s="70" t="s">
        <v>1</v>
      </c>
      <c r="P27" s="30">
        <v>8.5</v>
      </c>
      <c r="Q27" s="30">
        <v>9.5</v>
      </c>
      <c r="R27" s="30">
        <v>10</v>
      </c>
      <c r="S27" s="30">
        <v>8</v>
      </c>
      <c r="T27" s="16">
        <f t="shared" si="4"/>
        <v>36</v>
      </c>
      <c r="U27" s="71">
        <f t="shared" si="5"/>
        <v>0.9</v>
      </c>
      <c r="V27" s="67" t="s">
        <v>1</v>
      </c>
      <c r="W27" s="30">
        <v>9.5</v>
      </c>
      <c r="X27" s="30">
        <v>8</v>
      </c>
      <c r="Y27" s="30">
        <v>10</v>
      </c>
      <c r="Z27" s="30">
        <v>3</v>
      </c>
      <c r="AA27" s="16">
        <f t="shared" si="6"/>
        <v>30.5</v>
      </c>
      <c r="AB27" s="71">
        <f t="shared" si="7"/>
        <v>0.76249999999999996</v>
      </c>
      <c r="AC27" s="86" t="s">
        <v>1</v>
      </c>
      <c r="AD27" s="35">
        <v>10</v>
      </c>
      <c r="AE27" s="35">
        <v>8.5</v>
      </c>
      <c r="AF27" s="35">
        <v>5</v>
      </c>
      <c r="AG27" s="35">
        <v>0</v>
      </c>
      <c r="AH27" s="34">
        <f t="shared" si="8"/>
        <v>23.5</v>
      </c>
      <c r="AI27" s="87">
        <f t="shared" si="9"/>
        <v>0.58750000000000002</v>
      </c>
      <c r="AJ27" s="67" t="s">
        <v>1</v>
      </c>
      <c r="AK27" s="30">
        <v>10</v>
      </c>
      <c r="AL27" s="30">
        <v>9.5</v>
      </c>
      <c r="AM27" s="30">
        <v>10</v>
      </c>
      <c r="AN27" s="30">
        <v>10</v>
      </c>
      <c r="AO27" s="16">
        <f t="shared" si="10"/>
        <v>39.5</v>
      </c>
      <c r="AP27" s="71">
        <f t="shared" si="11"/>
        <v>0.98750000000000004</v>
      </c>
    </row>
    <row r="28" spans="1:42" ht="15.75" x14ac:dyDescent="0.25">
      <c r="A28" s="52" t="s">
        <v>1</v>
      </c>
      <c r="B28" s="45">
        <v>3</v>
      </c>
      <c r="C28" s="1">
        <v>0</v>
      </c>
      <c r="D28" s="1">
        <v>0</v>
      </c>
      <c r="E28" s="1">
        <v>7</v>
      </c>
      <c r="F28" s="52">
        <f t="shared" si="0"/>
        <v>10</v>
      </c>
      <c r="G28" s="53">
        <f t="shared" si="1"/>
        <v>0.25</v>
      </c>
      <c r="H28" s="54" t="s">
        <v>1</v>
      </c>
      <c r="I28" s="52">
        <v>10</v>
      </c>
      <c r="J28" s="52">
        <v>10</v>
      </c>
      <c r="K28" s="52">
        <v>9</v>
      </c>
      <c r="L28" s="52">
        <v>10</v>
      </c>
      <c r="M28" s="52">
        <f t="shared" si="2"/>
        <v>39</v>
      </c>
      <c r="N28" s="53">
        <f t="shared" si="3"/>
        <v>0.97499999999999998</v>
      </c>
      <c r="O28" s="70" t="s">
        <v>1</v>
      </c>
      <c r="P28" s="30">
        <v>9</v>
      </c>
      <c r="Q28" s="30">
        <v>9</v>
      </c>
      <c r="R28" s="30">
        <v>9.5</v>
      </c>
      <c r="S28" s="30">
        <v>8</v>
      </c>
      <c r="T28" s="16">
        <f t="shared" si="4"/>
        <v>35.5</v>
      </c>
      <c r="U28" s="71">
        <f t="shared" si="5"/>
        <v>0.88749999999999996</v>
      </c>
      <c r="V28" s="67" t="s">
        <v>1</v>
      </c>
      <c r="W28" s="30">
        <v>9</v>
      </c>
      <c r="X28" s="30">
        <v>9</v>
      </c>
      <c r="Y28" s="30">
        <v>2</v>
      </c>
      <c r="Z28" s="30">
        <v>10</v>
      </c>
      <c r="AA28" s="16">
        <f t="shared" si="6"/>
        <v>30</v>
      </c>
      <c r="AB28" s="71">
        <f t="shared" si="7"/>
        <v>0.75</v>
      </c>
      <c r="AC28" s="86" t="s">
        <v>1</v>
      </c>
      <c r="AD28" s="35">
        <v>10</v>
      </c>
      <c r="AE28" s="35">
        <v>5.5</v>
      </c>
      <c r="AF28" s="35">
        <v>7</v>
      </c>
      <c r="AG28" s="35">
        <v>0</v>
      </c>
      <c r="AH28" s="34">
        <f t="shared" si="8"/>
        <v>22.5</v>
      </c>
      <c r="AI28" s="87">
        <f t="shared" si="9"/>
        <v>0.5625</v>
      </c>
      <c r="AJ28" s="67" t="s">
        <v>1</v>
      </c>
      <c r="AK28" s="30">
        <v>9.5</v>
      </c>
      <c r="AL28" s="30">
        <v>9.5</v>
      </c>
      <c r="AM28" s="30">
        <v>10</v>
      </c>
      <c r="AN28" s="30">
        <v>10</v>
      </c>
      <c r="AO28" s="16">
        <f t="shared" si="10"/>
        <v>39</v>
      </c>
      <c r="AP28" s="71">
        <f t="shared" si="11"/>
        <v>0.97499999999999998</v>
      </c>
    </row>
    <row r="29" spans="1:42" ht="15.75" x14ac:dyDescent="0.25">
      <c r="A29" s="26" t="s">
        <v>1</v>
      </c>
      <c r="B29" s="29">
        <v>10</v>
      </c>
      <c r="C29" s="29">
        <v>10</v>
      </c>
      <c r="D29" s="29">
        <v>10</v>
      </c>
      <c r="E29" s="29">
        <v>10</v>
      </c>
      <c r="F29" s="26">
        <f t="shared" si="0"/>
        <v>40</v>
      </c>
      <c r="G29" s="83">
        <f t="shared" si="1"/>
        <v>1</v>
      </c>
      <c r="H29" s="54" t="s">
        <v>1</v>
      </c>
      <c r="I29" s="52">
        <v>10</v>
      </c>
      <c r="J29" s="52">
        <v>9</v>
      </c>
      <c r="K29" s="52">
        <v>10</v>
      </c>
      <c r="L29" s="52">
        <v>10</v>
      </c>
      <c r="M29" s="52">
        <f t="shared" si="2"/>
        <v>39</v>
      </c>
      <c r="N29" s="53">
        <f t="shared" si="3"/>
        <v>0.97499999999999998</v>
      </c>
      <c r="O29" s="70" t="s">
        <v>2</v>
      </c>
      <c r="P29" s="30">
        <v>8.5</v>
      </c>
      <c r="Q29" s="30">
        <v>10</v>
      </c>
      <c r="R29" s="30">
        <v>9.5</v>
      </c>
      <c r="S29" s="30">
        <v>7</v>
      </c>
      <c r="T29" s="16">
        <f t="shared" si="4"/>
        <v>35</v>
      </c>
      <c r="U29" s="71">
        <f t="shared" si="5"/>
        <v>0.875</v>
      </c>
      <c r="V29" s="67" t="s">
        <v>1</v>
      </c>
      <c r="W29" s="30">
        <v>9</v>
      </c>
      <c r="X29" s="30">
        <v>9</v>
      </c>
      <c r="Y29" s="30">
        <v>10</v>
      </c>
      <c r="Z29" s="30">
        <v>2</v>
      </c>
      <c r="AA29" s="16">
        <f t="shared" si="6"/>
        <v>30</v>
      </c>
      <c r="AB29" s="71">
        <f t="shared" si="7"/>
        <v>0.75</v>
      </c>
      <c r="AC29" s="86" t="s">
        <v>1</v>
      </c>
      <c r="AD29" s="35">
        <v>8</v>
      </c>
      <c r="AE29" s="35">
        <v>7.5</v>
      </c>
      <c r="AF29" s="35">
        <v>2</v>
      </c>
      <c r="AG29" s="35">
        <v>5</v>
      </c>
      <c r="AH29" s="34">
        <f t="shared" si="8"/>
        <v>22.5</v>
      </c>
      <c r="AI29" s="87">
        <f t="shared" si="9"/>
        <v>0.5625</v>
      </c>
      <c r="AJ29" s="67" t="s">
        <v>1</v>
      </c>
      <c r="AK29" s="30">
        <v>10</v>
      </c>
      <c r="AL29" s="30">
        <v>8</v>
      </c>
      <c r="AM29" s="30">
        <v>10</v>
      </c>
      <c r="AN29" s="30">
        <v>10</v>
      </c>
      <c r="AO29" s="16">
        <f t="shared" si="10"/>
        <v>38</v>
      </c>
      <c r="AP29" s="71">
        <f t="shared" si="11"/>
        <v>0.95</v>
      </c>
    </row>
    <row r="30" spans="1:42" ht="15.75" x14ac:dyDescent="0.25">
      <c r="A30" s="16" t="s">
        <v>1</v>
      </c>
      <c r="B30" s="30">
        <v>10</v>
      </c>
      <c r="C30" s="30">
        <v>10</v>
      </c>
      <c r="D30" s="30">
        <v>9.5</v>
      </c>
      <c r="E30" s="30">
        <v>10</v>
      </c>
      <c r="F30" s="16">
        <f t="shared" si="0"/>
        <v>39.5</v>
      </c>
      <c r="G30" s="71">
        <f t="shared" si="1"/>
        <v>0.98750000000000004</v>
      </c>
      <c r="H30" s="54" t="s">
        <v>2</v>
      </c>
      <c r="I30" s="52">
        <v>10</v>
      </c>
      <c r="J30" s="52">
        <v>9</v>
      </c>
      <c r="K30" s="52">
        <v>10</v>
      </c>
      <c r="L30" s="52">
        <v>10</v>
      </c>
      <c r="M30" s="52">
        <f t="shared" si="2"/>
        <v>39</v>
      </c>
      <c r="N30" s="53">
        <f t="shared" si="3"/>
        <v>0.97499999999999998</v>
      </c>
      <c r="O30" s="70" t="s">
        <v>1</v>
      </c>
      <c r="P30" s="30">
        <v>8.5</v>
      </c>
      <c r="Q30" s="30">
        <v>9</v>
      </c>
      <c r="R30" s="30">
        <v>8</v>
      </c>
      <c r="S30" s="30">
        <v>9.5</v>
      </c>
      <c r="T30" s="16">
        <f t="shared" si="4"/>
        <v>35</v>
      </c>
      <c r="U30" s="71">
        <f t="shared" si="5"/>
        <v>0.875</v>
      </c>
      <c r="V30" s="67" t="s">
        <v>2</v>
      </c>
      <c r="W30" s="30">
        <v>10</v>
      </c>
      <c r="X30" s="30">
        <v>9</v>
      </c>
      <c r="Y30" s="30">
        <v>2</v>
      </c>
      <c r="Z30" s="30">
        <v>8</v>
      </c>
      <c r="AA30" s="16">
        <f t="shared" si="6"/>
        <v>29</v>
      </c>
      <c r="AB30" s="71">
        <f t="shared" si="7"/>
        <v>0.72499999999999998</v>
      </c>
      <c r="AC30" s="86" t="s">
        <v>1</v>
      </c>
      <c r="AD30" s="35">
        <v>10</v>
      </c>
      <c r="AE30" s="35">
        <v>8</v>
      </c>
      <c r="AF30" s="35">
        <v>4</v>
      </c>
      <c r="AG30" s="35">
        <v>0</v>
      </c>
      <c r="AH30" s="34">
        <f t="shared" si="8"/>
        <v>22</v>
      </c>
      <c r="AI30" s="87">
        <f t="shared" si="9"/>
        <v>0.55000000000000004</v>
      </c>
      <c r="AJ30" s="67" t="s">
        <v>1</v>
      </c>
      <c r="AK30" s="30">
        <v>10</v>
      </c>
      <c r="AL30" s="30">
        <v>9</v>
      </c>
      <c r="AM30" s="30">
        <v>9</v>
      </c>
      <c r="AN30" s="30">
        <v>9.5</v>
      </c>
      <c r="AO30" s="16">
        <f t="shared" si="10"/>
        <v>37.5</v>
      </c>
      <c r="AP30" s="71">
        <f t="shared" si="11"/>
        <v>0.9375</v>
      </c>
    </row>
    <row r="31" spans="1:42" ht="15.75" x14ac:dyDescent="0.25">
      <c r="A31" s="16" t="s">
        <v>1</v>
      </c>
      <c r="B31" s="30">
        <v>10</v>
      </c>
      <c r="C31" s="30">
        <v>10</v>
      </c>
      <c r="D31" s="30">
        <v>9.5</v>
      </c>
      <c r="E31" s="30">
        <v>10</v>
      </c>
      <c r="F31" s="16">
        <f t="shared" si="0"/>
        <v>39.5</v>
      </c>
      <c r="G31" s="71">
        <f t="shared" si="1"/>
        <v>0.98750000000000004</v>
      </c>
      <c r="H31" s="54" t="s">
        <v>1</v>
      </c>
      <c r="I31" s="52">
        <v>8</v>
      </c>
      <c r="J31" s="52">
        <v>10</v>
      </c>
      <c r="K31" s="52">
        <v>10</v>
      </c>
      <c r="L31" s="52">
        <v>10</v>
      </c>
      <c r="M31" s="52">
        <f t="shared" si="2"/>
        <v>38</v>
      </c>
      <c r="N31" s="53">
        <f t="shared" si="3"/>
        <v>0.95</v>
      </c>
      <c r="O31" s="70" t="s">
        <v>1</v>
      </c>
      <c r="P31" s="30">
        <v>8.5</v>
      </c>
      <c r="Q31" s="30">
        <v>9.5</v>
      </c>
      <c r="R31" s="30">
        <v>8</v>
      </c>
      <c r="S31" s="30">
        <v>8</v>
      </c>
      <c r="T31" s="16">
        <f t="shared" si="4"/>
        <v>34</v>
      </c>
      <c r="U31" s="71">
        <f t="shared" si="5"/>
        <v>0.85</v>
      </c>
      <c r="V31" s="67" t="s">
        <v>1</v>
      </c>
      <c r="W31" s="30">
        <v>2</v>
      </c>
      <c r="X31" s="30">
        <v>9</v>
      </c>
      <c r="Y31" s="30">
        <v>10</v>
      </c>
      <c r="Z31" s="30">
        <v>5</v>
      </c>
      <c r="AA31" s="16">
        <f t="shared" si="6"/>
        <v>26</v>
      </c>
      <c r="AB31" s="71">
        <f t="shared" si="7"/>
        <v>0.65</v>
      </c>
      <c r="AC31" s="86" t="s">
        <v>1</v>
      </c>
      <c r="AD31" s="35">
        <v>10</v>
      </c>
      <c r="AE31" s="35">
        <v>5</v>
      </c>
      <c r="AF31" s="35">
        <v>7</v>
      </c>
      <c r="AG31" s="35">
        <v>0</v>
      </c>
      <c r="AH31" s="34">
        <f t="shared" si="8"/>
        <v>22</v>
      </c>
      <c r="AI31" s="87">
        <f t="shared" si="9"/>
        <v>0.55000000000000004</v>
      </c>
      <c r="AJ31" s="67" t="s">
        <v>1</v>
      </c>
      <c r="AK31" s="30">
        <v>10</v>
      </c>
      <c r="AL31" s="30">
        <v>6.5</v>
      </c>
      <c r="AM31" s="30">
        <v>10</v>
      </c>
      <c r="AN31" s="30">
        <v>9</v>
      </c>
      <c r="AO31" s="16">
        <f t="shared" si="10"/>
        <v>35.5</v>
      </c>
      <c r="AP31" s="71">
        <f t="shared" si="11"/>
        <v>0.88749999999999996</v>
      </c>
    </row>
    <row r="32" spans="1:42" ht="15.75" x14ac:dyDescent="0.25">
      <c r="A32" s="16" t="s">
        <v>1</v>
      </c>
      <c r="B32" s="30">
        <v>10</v>
      </c>
      <c r="C32" s="30">
        <v>10</v>
      </c>
      <c r="D32" s="30">
        <v>9.5</v>
      </c>
      <c r="E32" s="30">
        <v>10</v>
      </c>
      <c r="F32" s="16">
        <f t="shared" si="0"/>
        <v>39.5</v>
      </c>
      <c r="G32" s="71">
        <f t="shared" si="1"/>
        <v>0.98750000000000004</v>
      </c>
      <c r="H32" s="54" t="s">
        <v>1</v>
      </c>
      <c r="I32" s="52">
        <v>10</v>
      </c>
      <c r="J32" s="52">
        <v>8</v>
      </c>
      <c r="K32" s="52">
        <v>10</v>
      </c>
      <c r="L32" s="52">
        <v>10</v>
      </c>
      <c r="M32" s="52">
        <f t="shared" si="2"/>
        <v>38</v>
      </c>
      <c r="N32" s="53">
        <f t="shared" si="3"/>
        <v>0.95</v>
      </c>
      <c r="O32" s="70" t="s">
        <v>2</v>
      </c>
      <c r="P32" s="30">
        <v>8.5</v>
      </c>
      <c r="Q32" s="30">
        <v>10</v>
      </c>
      <c r="R32" s="30">
        <v>8</v>
      </c>
      <c r="S32" s="30">
        <v>7</v>
      </c>
      <c r="T32" s="16">
        <f t="shared" si="4"/>
        <v>33.5</v>
      </c>
      <c r="U32" s="71">
        <f t="shared" si="5"/>
        <v>0.83750000000000002</v>
      </c>
      <c r="V32" s="67" t="s">
        <v>2</v>
      </c>
      <c r="W32" s="30">
        <v>2</v>
      </c>
      <c r="X32" s="30">
        <v>4</v>
      </c>
      <c r="Y32" s="30">
        <v>8</v>
      </c>
      <c r="Z32" s="30">
        <v>10</v>
      </c>
      <c r="AA32" s="16">
        <f t="shared" si="6"/>
        <v>24</v>
      </c>
      <c r="AB32" s="71">
        <f t="shared" si="7"/>
        <v>0.6</v>
      </c>
      <c r="AC32" s="86" t="s">
        <v>1</v>
      </c>
      <c r="AD32" s="35">
        <v>10</v>
      </c>
      <c r="AE32" s="35">
        <v>8</v>
      </c>
      <c r="AF32" s="35">
        <v>1</v>
      </c>
      <c r="AG32" s="35">
        <v>2</v>
      </c>
      <c r="AH32" s="34">
        <f t="shared" si="8"/>
        <v>21</v>
      </c>
      <c r="AI32" s="87">
        <f t="shared" si="9"/>
        <v>0.52500000000000002</v>
      </c>
      <c r="AJ32" s="67" t="s">
        <v>1</v>
      </c>
      <c r="AK32" s="30">
        <v>10</v>
      </c>
      <c r="AL32" s="30">
        <v>8</v>
      </c>
      <c r="AM32" s="30">
        <v>7</v>
      </c>
      <c r="AN32" s="30">
        <v>10</v>
      </c>
      <c r="AO32" s="16">
        <f t="shared" si="10"/>
        <v>35</v>
      </c>
      <c r="AP32" s="71">
        <f t="shared" si="11"/>
        <v>0.875</v>
      </c>
    </row>
    <row r="33" spans="1:42" ht="15.75" x14ac:dyDescent="0.25">
      <c r="A33" s="16" t="s">
        <v>1</v>
      </c>
      <c r="B33" s="30">
        <v>9.5</v>
      </c>
      <c r="C33" s="30">
        <v>10</v>
      </c>
      <c r="D33" s="30">
        <v>10</v>
      </c>
      <c r="E33" s="30">
        <v>10</v>
      </c>
      <c r="F33" s="16">
        <f t="shared" si="0"/>
        <v>39.5</v>
      </c>
      <c r="G33" s="71">
        <f t="shared" si="1"/>
        <v>0.98750000000000004</v>
      </c>
      <c r="H33" s="54" t="s">
        <v>1</v>
      </c>
      <c r="I33" s="52">
        <v>10</v>
      </c>
      <c r="J33" s="52">
        <v>2</v>
      </c>
      <c r="K33" s="52">
        <v>10</v>
      </c>
      <c r="L33" s="52">
        <v>9.5</v>
      </c>
      <c r="M33" s="52">
        <f t="shared" si="2"/>
        <v>31.5</v>
      </c>
      <c r="N33" s="53">
        <f t="shared" si="3"/>
        <v>0.78749999999999998</v>
      </c>
      <c r="O33" s="70" t="s">
        <v>2</v>
      </c>
      <c r="P33" s="30">
        <v>8.5</v>
      </c>
      <c r="Q33" s="30">
        <v>10</v>
      </c>
      <c r="R33" s="30">
        <v>8</v>
      </c>
      <c r="S33" s="30">
        <v>7</v>
      </c>
      <c r="T33" s="16">
        <f t="shared" si="4"/>
        <v>33.5</v>
      </c>
      <c r="U33" s="71">
        <f t="shared" si="5"/>
        <v>0.83750000000000002</v>
      </c>
      <c r="V33" s="67" t="s">
        <v>1</v>
      </c>
      <c r="W33" s="30">
        <v>3</v>
      </c>
      <c r="X33" s="30">
        <v>9</v>
      </c>
      <c r="Y33" s="30">
        <v>2</v>
      </c>
      <c r="Z33" s="30">
        <v>10</v>
      </c>
      <c r="AA33" s="16">
        <f t="shared" si="6"/>
        <v>24</v>
      </c>
      <c r="AB33" s="71">
        <f t="shared" si="7"/>
        <v>0.6</v>
      </c>
      <c r="AC33" s="86" t="s">
        <v>1</v>
      </c>
      <c r="AD33" s="35">
        <v>9</v>
      </c>
      <c r="AE33" s="35">
        <v>3</v>
      </c>
      <c r="AF33" s="35">
        <v>0</v>
      </c>
      <c r="AG33" s="35">
        <v>9</v>
      </c>
      <c r="AH33" s="34">
        <f t="shared" si="8"/>
        <v>21</v>
      </c>
      <c r="AI33" s="87">
        <f t="shared" si="9"/>
        <v>0.52500000000000002</v>
      </c>
      <c r="AJ33" s="67" t="s">
        <v>1</v>
      </c>
      <c r="AK33" s="30">
        <v>7</v>
      </c>
      <c r="AL33" s="30">
        <v>9.5</v>
      </c>
      <c r="AM33" s="30">
        <v>9</v>
      </c>
      <c r="AN33" s="30">
        <v>9</v>
      </c>
      <c r="AO33" s="16">
        <f t="shared" si="10"/>
        <v>34.5</v>
      </c>
      <c r="AP33" s="71">
        <f t="shared" si="11"/>
        <v>0.86250000000000004</v>
      </c>
    </row>
    <row r="34" spans="1:42" ht="15.75" x14ac:dyDescent="0.25">
      <c r="A34" s="16" t="s">
        <v>1</v>
      </c>
      <c r="B34" s="30">
        <v>9.5</v>
      </c>
      <c r="C34" s="30">
        <v>10</v>
      </c>
      <c r="D34" s="30">
        <v>9.5</v>
      </c>
      <c r="E34" s="30">
        <v>10</v>
      </c>
      <c r="F34" s="16">
        <f t="shared" si="0"/>
        <v>39</v>
      </c>
      <c r="G34" s="71">
        <f t="shared" si="1"/>
        <v>0.97499999999999998</v>
      </c>
      <c r="H34" s="54" t="s">
        <v>1</v>
      </c>
      <c r="I34" s="52">
        <v>10</v>
      </c>
      <c r="J34" s="52">
        <v>10</v>
      </c>
      <c r="K34" s="52">
        <v>1</v>
      </c>
      <c r="L34" s="52">
        <v>9</v>
      </c>
      <c r="M34" s="52">
        <f t="shared" si="2"/>
        <v>30</v>
      </c>
      <c r="N34" s="53">
        <f t="shared" si="3"/>
        <v>0.75</v>
      </c>
      <c r="O34" s="70" t="s">
        <v>1</v>
      </c>
      <c r="P34" s="30">
        <v>8.5</v>
      </c>
      <c r="Q34" s="30">
        <v>10</v>
      </c>
      <c r="R34" s="30">
        <v>8</v>
      </c>
      <c r="S34" s="30">
        <v>7</v>
      </c>
      <c r="T34" s="16">
        <f t="shared" si="4"/>
        <v>33.5</v>
      </c>
      <c r="U34" s="71">
        <f t="shared" si="5"/>
        <v>0.83750000000000002</v>
      </c>
      <c r="V34" s="67" t="s">
        <v>1</v>
      </c>
      <c r="W34" s="30">
        <v>3.5</v>
      </c>
      <c r="X34" s="30">
        <v>7</v>
      </c>
      <c r="Y34" s="30">
        <v>10</v>
      </c>
      <c r="Z34" s="30">
        <v>3</v>
      </c>
      <c r="AA34" s="16">
        <f t="shared" si="6"/>
        <v>23.5</v>
      </c>
      <c r="AB34" s="71">
        <f t="shared" si="7"/>
        <v>0.58750000000000002</v>
      </c>
      <c r="AC34" s="86" t="s">
        <v>2</v>
      </c>
      <c r="AD34" s="35">
        <v>10</v>
      </c>
      <c r="AE34" s="35">
        <v>8</v>
      </c>
      <c r="AF34" s="35">
        <v>0</v>
      </c>
      <c r="AG34" s="35">
        <v>2</v>
      </c>
      <c r="AH34" s="34">
        <f t="shared" si="8"/>
        <v>20</v>
      </c>
      <c r="AI34" s="87">
        <f t="shared" si="9"/>
        <v>0.5</v>
      </c>
      <c r="AJ34" s="67" t="s">
        <v>1</v>
      </c>
      <c r="AK34" s="30">
        <v>10</v>
      </c>
      <c r="AL34" s="30">
        <v>6</v>
      </c>
      <c r="AM34" s="30">
        <v>8.5</v>
      </c>
      <c r="AN34" s="30">
        <v>10</v>
      </c>
      <c r="AO34" s="16">
        <f t="shared" si="10"/>
        <v>34.5</v>
      </c>
      <c r="AP34" s="71">
        <f t="shared" si="11"/>
        <v>0.86250000000000004</v>
      </c>
    </row>
    <row r="35" spans="1:42" ht="15.75" x14ac:dyDescent="0.25">
      <c r="A35" s="16" t="s">
        <v>1</v>
      </c>
      <c r="B35" s="30">
        <v>9.5</v>
      </c>
      <c r="C35" s="30">
        <v>9</v>
      </c>
      <c r="D35" s="30">
        <v>9.5</v>
      </c>
      <c r="E35" s="30">
        <v>10</v>
      </c>
      <c r="F35" s="16">
        <f t="shared" ref="F35:F66" si="12">SUM(B35:E35)</f>
        <v>38</v>
      </c>
      <c r="G35" s="71">
        <f t="shared" ref="G35:G66" si="13">F35/40</f>
        <v>0.95</v>
      </c>
      <c r="H35" s="54" t="s">
        <v>1</v>
      </c>
      <c r="I35" s="52">
        <v>10</v>
      </c>
      <c r="J35" s="52">
        <v>9</v>
      </c>
      <c r="K35" s="52">
        <v>1</v>
      </c>
      <c r="L35" s="52">
        <v>10</v>
      </c>
      <c r="M35" s="52">
        <f t="shared" ref="M35:M55" si="14">SUM(I35:L35)</f>
        <v>30</v>
      </c>
      <c r="N35" s="53">
        <f t="shared" ref="N35:N55" si="15">M35/40</f>
        <v>0.75</v>
      </c>
      <c r="O35" s="70" t="s">
        <v>1</v>
      </c>
      <c r="P35" s="30">
        <v>8.5</v>
      </c>
      <c r="Q35" s="30">
        <v>10</v>
      </c>
      <c r="R35" s="30">
        <v>8</v>
      </c>
      <c r="S35" s="30">
        <v>6.5</v>
      </c>
      <c r="T35" s="16">
        <f t="shared" ref="T35:T60" si="16">SUM(P35:S35)</f>
        <v>33</v>
      </c>
      <c r="U35" s="71">
        <f t="shared" ref="U35:U60" si="17">T35/40</f>
        <v>0.82499999999999996</v>
      </c>
      <c r="V35" s="67" t="s">
        <v>2</v>
      </c>
      <c r="W35" s="30">
        <v>2</v>
      </c>
      <c r="X35" s="30">
        <v>7</v>
      </c>
      <c r="Y35" s="30">
        <v>6</v>
      </c>
      <c r="Z35" s="30">
        <v>8</v>
      </c>
      <c r="AA35" s="16">
        <f t="shared" ref="AA35:AA60" si="18">SUM(W35:Z35)</f>
        <v>23</v>
      </c>
      <c r="AB35" s="71">
        <f t="shared" ref="AB35:AB60" si="19">AA35/40</f>
        <v>0.57499999999999996</v>
      </c>
      <c r="AC35" s="86" t="s">
        <v>1</v>
      </c>
      <c r="AD35" s="35">
        <v>9</v>
      </c>
      <c r="AE35" s="35">
        <v>7.5</v>
      </c>
      <c r="AF35" s="35">
        <v>1</v>
      </c>
      <c r="AG35" s="35">
        <v>0</v>
      </c>
      <c r="AH35" s="34">
        <f t="shared" ref="AH35:AH54" si="20">SUM(AD35:AG35)</f>
        <v>17.5</v>
      </c>
      <c r="AI35" s="87">
        <f t="shared" ref="AI35:AI54" si="21">AH35/40</f>
        <v>0.4375</v>
      </c>
      <c r="AJ35" s="67" t="s">
        <v>1</v>
      </c>
      <c r="AK35" s="30">
        <v>10</v>
      </c>
      <c r="AL35" s="30">
        <v>10</v>
      </c>
      <c r="AM35" s="30">
        <v>7</v>
      </c>
      <c r="AN35" s="30">
        <v>7.5</v>
      </c>
      <c r="AO35" s="16">
        <f t="shared" ref="AO35:AO55" si="22">SUM(AK35:AN35)</f>
        <v>34.5</v>
      </c>
      <c r="AP35" s="71">
        <f t="shared" ref="AP35:AP55" si="23">AO35/40</f>
        <v>0.86250000000000004</v>
      </c>
    </row>
    <row r="36" spans="1:42" ht="15.75" x14ac:dyDescent="0.25">
      <c r="A36" s="16" t="s">
        <v>1</v>
      </c>
      <c r="B36" s="30">
        <v>9.5</v>
      </c>
      <c r="C36" s="30">
        <v>10</v>
      </c>
      <c r="D36" s="30">
        <v>10</v>
      </c>
      <c r="E36" s="30">
        <v>8</v>
      </c>
      <c r="F36" s="16">
        <f t="shared" si="12"/>
        <v>37.5</v>
      </c>
      <c r="G36" s="71">
        <f t="shared" si="13"/>
        <v>0.9375</v>
      </c>
      <c r="H36" s="54" t="s">
        <v>1</v>
      </c>
      <c r="I36" s="52">
        <v>10</v>
      </c>
      <c r="J36" s="52">
        <v>9.5</v>
      </c>
      <c r="K36" s="52">
        <v>10</v>
      </c>
      <c r="L36" s="52">
        <v>0</v>
      </c>
      <c r="M36" s="52">
        <f t="shared" si="14"/>
        <v>29.5</v>
      </c>
      <c r="N36" s="53">
        <f t="shared" si="15"/>
        <v>0.73750000000000004</v>
      </c>
      <c r="O36" s="70" t="s">
        <v>1</v>
      </c>
      <c r="P36" s="30">
        <v>9</v>
      </c>
      <c r="Q36" s="30">
        <v>6.5</v>
      </c>
      <c r="R36" s="30">
        <v>10</v>
      </c>
      <c r="S36" s="30">
        <v>7.5</v>
      </c>
      <c r="T36" s="16">
        <f t="shared" si="16"/>
        <v>33</v>
      </c>
      <c r="U36" s="71">
        <f t="shared" si="17"/>
        <v>0.82499999999999996</v>
      </c>
      <c r="V36" s="67" t="s">
        <v>1</v>
      </c>
      <c r="W36" s="30">
        <v>9.5</v>
      </c>
      <c r="X36" s="30">
        <v>6</v>
      </c>
      <c r="Y36" s="30">
        <v>4</v>
      </c>
      <c r="Z36" s="30">
        <v>3</v>
      </c>
      <c r="AA36" s="16">
        <f t="shared" si="18"/>
        <v>22.5</v>
      </c>
      <c r="AB36" s="71">
        <f t="shared" si="19"/>
        <v>0.5625</v>
      </c>
      <c r="AC36" s="86" t="s">
        <v>1</v>
      </c>
      <c r="AD36" s="35">
        <v>9.5</v>
      </c>
      <c r="AE36" s="35">
        <v>5.5</v>
      </c>
      <c r="AF36" s="35">
        <v>0</v>
      </c>
      <c r="AG36" s="35">
        <v>0</v>
      </c>
      <c r="AH36" s="34">
        <f t="shared" si="20"/>
        <v>15</v>
      </c>
      <c r="AI36" s="87">
        <f t="shared" si="21"/>
        <v>0.375</v>
      </c>
      <c r="AJ36" s="67" t="s">
        <v>1</v>
      </c>
      <c r="AK36" s="30">
        <v>10</v>
      </c>
      <c r="AL36" s="30">
        <v>8</v>
      </c>
      <c r="AM36" s="30">
        <v>7.5</v>
      </c>
      <c r="AN36" s="30">
        <v>8.5</v>
      </c>
      <c r="AO36" s="16">
        <f t="shared" si="22"/>
        <v>34</v>
      </c>
      <c r="AP36" s="71">
        <f t="shared" si="23"/>
        <v>0.85</v>
      </c>
    </row>
    <row r="37" spans="1:42" ht="15.75" x14ac:dyDescent="0.25">
      <c r="A37" s="16" t="s">
        <v>1</v>
      </c>
      <c r="B37" s="30">
        <v>10</v>
      </c>
      <c r="C37" s="30">
        <v>10</v>
      </c>
      <c r="D37" s="30">
        <v>7.5</v>
      </c>
      <c r="E37" s="30">
        <v>10</v>
      </c>
      <c r="F37" s="16">
        <f t="shared" si="12"/>
        <v>37.5</v>
      </c>
      <c r="G37" s="71">
        <f t="shared" si="13"/>
        <v>0.9375</v>
      </c>
      <c r="H37" s="54" t="s">
        <v>1</v>
      </c>
      <c r="I37" s="52">
        <v>7</v>
      </c>
      <c r="J37" s="52">
        <v>5</v>
      </c>
      <c r="K37" s="52">
        <v>7</v>
      </c>
      <c r="L37" s="52">
        <v>9</v>
      </c>
      <c r="M37" s="52">
        <f t="shared" si="14"/>
        <v>28</v>
      </c>
      <c r="N37" s="53">
        <f t="shared" si="15"/>
        <v>0.7</v>
      </c>
      <c r="O37" s="70" t="s">
        <v>2</v>
      </c>
      <c r="P37" s="30">
        <v>9.5</v>
      </c>
      <c r="Q37" s="30">
        <v>10</v>
      </c>
      <c r="R37" s="30">
        <v>9.5</v>
      </c>
      <c r="S37" s="30">
        <v>4</v>
      </c>
      <c r="T37" s="16">
        <f t="shared" si="16"/>
        <v>33</v>
      </c>
      <c r="U37" s="71">
        <f t="shared" si="17"/>
        <v>0.82499999999999996</v>
      </c>
      <c r="V37" s="67" t="s">
        <v>1</v>
      </c>
      <c r="W37" s="30">
        <v>9.5</v>
      </c>
      <c r="X37" s="30">
        <v>8</v>
      </c>
      <c r="Y37" s="30">
        <v>2</v>
      </c>
      <c r="Z37" s="30">
        <v>2</v>
      </c>
      <c r="AA37" s="16">
        <f t="shared" si="18"/>
        <v>21.5</v>
      </c>
      <c r="AB37" s="71">
        <f t="shared" si="19"/>
        <v>0.53749999999999998</v>
      </c>
      <c r="AC37" s="86" t="s">
        <v>1</v>
      </c>
      <c r="AD37" s="35">
        <v>5</v>
      </c>
      <c r="AE37" s="35">
        <v>6</v>
      </c>
      <c r="AF37" s="35">
        <v>1</v>
      </c>
      <c r="AG37" s="35">
        <v>0</v>
      </c>
      <c r="AH37" s="34">
        <f t="shared" si="20"/>
        <v>12</v>
      </c>
      <c r="AI37" s="87">
        <f t="shared" si="21"/>
        <v>0.3</v>
      </c>
      <c r="AJ37" s="67" t="s">
        <v>1</v>
      </c>
      <c r="AK37" s="30">
        <v>10</v>
      </c>
      <c r="AL37" s="30">
        <v>9.5</v>
      </c>
      <c r="AM37" s="30">
        <v>8</v>
      </c>
      <c r="AN37" s="30">
        <v>6</v>
      </c>
      <c r="AO37" s="16">
        <f t="shared" si="22"/>
        <v>33.5</v>
      </c>
      <c r="AP37" s="71">
        <f t="shared" si="23"/>
        <v>0.83750000000000002</v>
      </c>
    </row>
    <row r="38" spans="1:42" ht="15.75" x14ac:dyDescent="0.25">
      <c r="A38" s="16" t="s">
        <v>1</v>
      </c>
      <c r="B38" s="30">
        <v>8.5</v>
      </c>
      <c r="C38" s="30">
        <v>9.5</v>
      </c>
      <c r="D38" s="30">
        <v>9.5</v>
      </c>
      <c r="E38" s="30">
        <v>10</v>
      </c>
      <c r="F38" s="16">
        <f t="shared" si="12"/>
        <v>37.5</v>
      </c>
      <c r="G38" s="71">
        <f t="shared" si="13"/>
        <v>0.9375</v>
      </c>
      <c r="H38" s="54" t="s">
        <v>1</v>
      </c>
      <c r="I38" s="52">
        <v>5</v>
      </c>
      <c r="J38" s="52">
        <v>2</v>
      </c>
      <c r="K38" s="52">
        <v>10</v>
      </c>
      <c r="L38" s="52">
        <v>10</v>
      </c>
      <c r="M38" s="52">
        <f t="shared" si="14"/>
        <v>27</v>
      </c>
      <c r="N38" s="53">
        <f t="shared" si="15"/>
        <v>0.67500000000000004</v>
      </c>
      <c r="O38" s="70" t="s">
        <v>2</v>
      </c>
      <c r="P38" s="30">
        <v>8.5</v>
      </c>
      <c r="Q38" s="30">
        <v>8</v>
      </c>
      <c r="R38" s="30">
        <v>9.5</v>
      </c>
      <c r="S38" s="30">
        <v>7</v>
      </c>
      <c r="T38" s="16">
        <f t="shared" si="16"/>
        <v>33</v>
      </c>
      <c r="U38" s="71">
        <f t="shared" si="17"/>
        <v>0.82499999999999996</v>
      </c>
      <c r="V38" s="67" t="s">
        <v>1</v>
      </c>
      <c r="W38" s="30">
        <v>9.5</v>
      </c>
      <c r="X38" s="30">
        <v>5.5</v>
      </c>
      <c r="Y38" s="30">
        <v>0</v>
      </c>
      <c r="Z38" s="30">
        <v>4</v>
      </c>
      <c r="AA38" s="16">
        <f t="shared" si="18"/>
        <v>19</v>
      </c>
      <c r="AB38" s="71">
        <f t="shared" si="19"/>
        <v>0.47499999999999998</v>
      </c>
      <c r="AC38" s="86" t="s">
        <v>1</v>
      </c>
      <c r="AD38" s="35">
        <v>10</v>
      </c>
      <c r="AE38" s="35">
        <v>0</v>
      </c>
      <c r="AF38" s="35">
        <v>3</v>
      </c>
      <c r="AG38" s="35">
        <v>0</v>
      </c>
      <c r="AH38" s="34">
        <f t="shared" si="20"/>
        <v>13</v>
      </c>
      <c r="AI38" s="87">
        <f t="shared" si="21"/>
        <v>0.32500000000000001</v>
      </c>
      <c r="AJ38" s="67" t="s">
        <v>1</v>
      </c>
      <c r="AK38" s="30">
        <v>10</v>
      </c>
      <c r="AL38" s="30">
        <v>8</v>
      </c>
      <c r="AM38" s="30">
        <v>7</v>
      </c>
      <c r="AN38" s="30">
        <v>8.5</v>
      </c>
      <c r="AO38" s="16">
        <f t="shared" si="22"/>
        <v>33.5</v>
      </c>
      <c r="AP38" s="71">
        <f t="shared" si="23"/>
        <v>0.83750000000000002</v>
      </c>
    </row>
    <row r="39" spans="1:42" ht="15.75" x14ac:dyDescent="0.25">
      <c r="A39" s="16" t="s">
        <v>1</v>
      </c>
      <c r="B39" s="30">
        <v>9</v>
      </c>
      <c r="C39" s="30">
        <v>8</v>
      </c>
      <c r="D39" s="30">
        <v>10</v>
      </c>
      <c r="E39" s="30">
        <v>9.5</v>
      </c>
      <c r="F39" s="16">
        <f t="shared" si="12"/>
        <v>36.5</v>
      </c>
      <c r="G39" s="71">
        <f t="shared" si="13"/>
        <v>0.91249999999999998</v>
      </c>
      <c r="H39" s="54" t="s">
        <v>1</v>
      </c>
      <c r="I39" s="52">
        <v>10</v>
      </c>
      <c r="J39" s="52">
        <v>10</v>
      </c>
      <c r="K39" s="52">
        <v>1</v>
      </c>
      <c r="L39" s="52">
        <v>6</v>
      </c>
      <c r="M39" s="52">
        <f t="shared" si="14"/>
        <v>27</v>
      </c>
      <c r="N39" s="53">
        <f t="shared" si="15"/>
        <v>0.67500000000000004</v>
      </c>
      <c r="O39" s="70" t="s">
        <v>1</v>
      </c>
      <c r="P39" s="30">
        <v>8.5</v>
      </c>
      <c r="Q39" s="30">
        <v>9.5</v>
      </c>
      <c r="R39" s="30">
        <v>6.5</v>
      </c>
      <c r="S39" s="30">
        <v>8.5</v>
      </c>
      <c r="T39" s="16">
        <f t="shared" si="16"/>
        <v>33</v>
      </c>
      <c r="U39" s="71">
        <f t="shared" si="17"/>
        <v>0.82499999999999996</v>
      </c>
      <c r="V39" s="67" t="s">
        <v>1</v>
      </c>
      <c r="W39" s="30">
        <v>3</v>
      </c>
      <c r="X39" s="30">
        <v>9</v>
      </c>
      <c r="Y39" s="30">
        <v>2</v>
      </c>
      <c r="Z39" s="30">
        <v>5</v>
      </c>
      <c r="AA39" s="16">
        <f t="shared" si="18"/>
        <v>19</v>
      </c>
      <c r="AB39" s="71">
        <f t="shared" si="19"/>
        <v>0.47499999999999998</v>
      </c>
      <c r="AC39" s="26" t="s">
        <v>1</v>
      </c>
      <c r="AD39" s="29">
        <v>7</v>
      </c>
      <c r="AE39" s="29">
        <v>6</v>
      </c>
      <c r="AF39" s="29">
        <v>3</v>
      </c>
      <c r="AG39" s="29">
        <v>10</v>
      </c>
      <c r="AH39" s="26">
        <f t="shared" si="20"/>
        <v>26</v>
      </c>
      <c r="AI39" s="31">
        <f t="shared" si="21"/>
        <v>0.65</v>
      </c>
      <c r="AJ39" s="67" t="s">
        <v>1</v>
      </c>
      <c r="AK39" s="30">
        <v>10</v>
      </c>
      <c r="AL39" s="30">
        <v>10</v>
      </c>
      <c r="AM39" s="30">
        <v>8</v>
      </c>
      <c r="AN39" s="30">
        <v>5</v>
      </c>
      <c r="AO39" s="16">
        <f t="shared" si="22"/>
        <v>33</v>
      </c>
      <c r="AP39" s="71">
        <f t="shared" si="23"/>
        <v>0.82499999999999996</v>
      </c>
    </row>
    <row r="40" spans="1:42" ht="15.75" x14ac:dyDescent="0.25">
      <c r="A40" s="16" t="s">
        <v>1</v>
      </c>
      <c r="B40" s="30">
        <v>9.5</v>
      </c>
      <c r="C40" s="30">
        <v>10</v>
      </c>
      <c r="D40" s="30">
        <v>8.5</v>
      </c>
      <c r="E40" s="30">
        <v>8</v>
      </c>
      <c r="F40" s="16">
        <f t="shared" si="12"/>
        <v>36</v>
      </c>
      <c r="G40" s="71">
        <f t="shared" si="13"/>
        <v>0.9</v>
      </c>
      <c r="H40" s="54" t="s">
        <v>1</v>
      </c>
      <c r="I40" s="52">
        <v>10</v>
      </c>
      <c r="J40" s="52">
        <v>6</v>
      </c>
      <c r="K40" s="52">
        <v>10</v>
      </c>
      <c r="L40" s="52">
        <v>0</v>
      </c>
      <c r="M40" s="52">
        <f t="shared" si="14"/>
        <v>26</v>
      </c>
      <c r="N40" s="53">
        <f t="shared" si="15"/>
        <v>0.65</v>
      </c>
      <c r="O40" s="70" t="s">
        <v>1</v>
      </c>
      <c r="P40" s="30">
        <v>9</v>
      </c>
      <c r="Q40" s="30">
        <v>9</v>
      </c>
      <c r="R40" s="30">
        <v>7.5</v>
      </c>
      <c r="S40" s="30">
        <v>7</v>
      </c>
      <c r="T40" s="16">
        <f t="shared" si="16"/>
        <v>32.5</v>
      </c>
      <c r="U40" s="71">
        <f t="shared" si="17"/>
        <v>0.8125</v>
      </c>
      <c r="V40" s="67" t="s">
        <v>1</v>
      </c>
      <c r="W40" s="30">
        <v>0</v>
      </c>
      <c r="X40" s="30">
        <v>6</v>
      </c>
      <c r="Y40" s="30">
        <v>2</v>
      </c>
      <c r="Z40" s="30">
        <v>10</v>
      </c>
      <c r="AA40" s="16">
        <f t="shared" si="18"/>
        <v>18</v>
      </c>
      <c r="AB40" s="71">
        <f t="shared" si="19"/>
        <v>0.45</v>
      </c>
      <c r="AC40" s="16" t="s">
        <v>1</v>
      </c>
      <c r="AD40" s="30">
        <v>10</v>
      </c>
      <c r="AE40" s="30">
        <v>10</v>
      </c>
      <c r="AF40" s="30">
        <v>4</v>
      </c>
      <c r="AG40" s="30">
        <v>0</v>
      </c>
      <c r="AH40" s="16">
        <f t="shared" si="20"/>
        <v>24</v>
      </c>
      <c r="AI40" s="17">
        <f t="shared" si="21"/>
        <v>0.6</v>
      </c>
      <c r="AJ40" s="67" t="s">
        <v>1</v>
      </c>
      <c r="AK40" s="30">
        <v>10</v>
      </c>
      <c r="AL40" s="30">
        <v>7.5</v>
      </c>
      <c r="AM40" s="30">
        <v>6</v>
      </c>
      <c r="AN40" s="30">
        <v>9</v>
      </c>
      <c r="AO40" s="16">
        <f t="shared" si="22"/>
        <v>32.5</v>
      </c>
      <c r="AP40" s="71">
        <f t="shared" si="23"/>
        <v>0.8125</v>
      </c>
    </row>
    <row r="41" spans="1:42" ht="15.75" x14ac:dyDescent="0.25">
      <c r="A41" s="16" t="s">
        <v>1</v>
      </c>
      <c r="B41" s="30">
        <v>8.5</v>
      </c>
      <c r="C41" s="30">
        <v>8.5</v>
      </c>
      <c r="D41" s="30">
        <v>8.5</v>
      </c>
      <c r="E41" s="30">
        <v>10</v>
      </c>
      <c r="F41" s="16">
        <f t="shared" si="12"/>
        <v>35.5</v>
      </c>
      <c r="G41" s="71">
        <f t="shared" si="13"/>
        <v>0.88749999999999996</v>
      </c>
      <c r="H41" s="54" t="s">
        <v>1</v>
      </c>
      <c r="I41" s="52">
        <v>6</v>
      </c>
      <c r="J41" s="52">
        <v>9.5</v>
      </c>
      <c r="K41" s="52">
        <v>10</v>
      </c>
      <c r="L41" s="52">
        <v>0</v>
      </c>
      <c r="M41" s="52">
        <f t="shared" si="14"/>
        <v>25.5</v>
      </c>
      <c r="N41" s="53">
        <f t="shared" si="15"/>
        <v>0.63749999999999996</v>
      </c>
      <c r="O41" s="70" t="s">
        <v>1</v>
      </c>
      <c r="P41" s="30">
        <v>9</v>
      </c>
      <c r="Q41" s="30">
        <v>10</v>
      </c>
      <c r="R41" s="30">
        <v>6.5</v>
      </c>
      <c r="S41" s="30">
        <v>6</v>
      </c>
      <c r="T41" s="16">
        <f t="shared" si="16"/>
        <v>31.5</v>
      </c>
      <c r="U41" s="71">
        <f t="shared" si="17"/>
        <v>0.78749999999999998</v>
      </c>
      <c r="V41" s="67" t="s">
        <v>1</v>
      </c>
      <c r="W41" s="30">
        <v>1</v>
      </c>
      <c r="X41" s="30">
        <v>5</v>
      </c>
      <c r="Y41" s="30">
        <v>6</v>
      </c>
      <c r="Z41" s="30">
        <v>3</v>
      </c>
      <c r="AA41" s="16">
        <f t="shared" si="18"/>
        <v>15</v>
      </c>
      <c r="AB41" s="71">
        <f t="shared" si="19"/>
        <v>0.375</v>
      </c>
      <c r="AC41" s="16" t="s">
        <v>1</v>
      </c>
      <c r="AD41" s="30">
        <v>1</v>
      </c>
      <c r="AE41" s="30">
        <v>10</v>
      </c>
      <c r="AF41" s="30">
        <v>0</v>
      </c>
      <c r="AG41" s="30">
        <v>10</v>
      </c>
      <c r="AH41" s="16">
        <f t="shared" si="20"/>
        <v>21</v>
      </c>
      <c r="AI41" s="17">
        <f t="shared" si="21"/>
        <v>0.52500000000000002</v>
      </c>
      <c r="AJ41" s="67" t="s">
        <v>1</v>
      </c>
      <c r="AK41" s="30">
        <v>10</v>
      </c>
      <c r="AL41" s="30">
        <v>6.5</v>
      </c>
      <c r="AM41" s="30">
        <v>6.5</v>
      </c>
      <c r="AN41" s="30">
        <v>9</v>
      </c>
      <c r="AO41" s="16">
        <f t="shared" si="22"/>
        <v>32</v>
      </c>
      <c r="AP41" s="71">
        <f t="shared" si="23"/>
        <v>0.8</v>
      </c>
    </row>
    <row r="42" spans="1:42" ht="15.75" x14ac:dyDescent="0.25">
      <c r="A42" s="16" t="s">
        <v>1</v>
      </c>
      <c r="B42" s="30">
        <v>9.5</v>
      </c>
      <c r="C42" s="30">
        <v>6</v>
      </c>
      <c r="D42" s="30">
        <v>10</v>
      </c>
      <c r="E42" s="30">
        <v>10</v>
      </c>
      <c r="F42" s="16">
        <f t="shared" si="12"/>
        <v>35.5</v>
      </c>
      <c r="G42" s="71">
        <f t="shared" si="13"/>
        <v>0.88749999999999996</v>
      </c>
      <c r="H42" s="54" t="s">
        <v>1</v>
      </c>
      <c r="I42" s="52">
        <v>6</v>
      </c>
      <c r="J42" s="52">
        <v>10</v>
      </c>
      <c r="K42" s="52">
        <v>0</v>
      </c>
      <c r="L42" s="52">
        <v>7</v>
      </c>
      <c r="M42" s="52">
        <f t="shared" si="14"/>
        <v>23</v>
      </c>
      <c r="N42" s="53">
        <f t="shared" si="15"/>
        <v>0.57499999999999996</v>
      </c>
      <c r="O42" s="70" t="s">
        <v>1</v>
      </c>
      <c r="P42" s="30">
        <v>8.5</v>
      </c>
      <c r="Q42" s="30">
        <v>7</v>
      </c>
      <c r="R42" s="30">
        <v>7.5</v>
      </c>
      <c r="S42" s="30">
        <v>7</v>
      </c>
      <c r="T42" s="16">
        <f t="shared" si="16"/>
        <v>30</v>
      </c>
      <c r="U42" s="71">
        <f t="shared" si="17"/>
        <v>0.75</v>
      </c>
      <c r="V42" s="67" t="s">
        <v>2</v>
      </c>
      <c r="W42" s="30">
        <v>1.5</v>
      </c>
      <c r="X42" s="30">
        <v>4</v>
      </c>
      <c r="Y42" s="30">
        <v>10</v>
      </c>
      <c r="Z42" s="30">
        <v>4</v>
      </c>
      <c r="AA42" s="16">
        <f t="shared" si="18"/>
        <v>19.5</v>
      </c>
      <c r="AB42" s="71">
        <f t="shared" si="19"/>
        <v>0.48749999999999999</v>
      </c>
      <c r="AC42" s="16" t="s">
        <v>2</v>
      </c>
      <c r="AD42" s="30">
        <v>10</v>
      </c>
      <c r="AE42" s="30">
        <v>6</v>
      </c>
      <c r="AF42" s="30">
        <v>0</v>
      </c>
      <c r="AG42" s="30">
        <v>0</v>
      </c>
      <c r="AH42" s="16">
        <f t="shared" si="20"/>
        <v>16</v>
      </c>
      <c r="AI42" s="17">
        <f t="shared" si="21"/>
        <v>0.4</v>
      </c>
      <c r="AJ42" s="67" t="s">
        <v>1</v>
      </c>
      <c r="AK42" s="30">
        <v>10</v>
      </c>
      <c r="AL42" s="30">
        <v>7.5</v>
      </c>
      <c r="AM42" s="30">
        <v>9</v>
      </c>
      <c r="AN42" s="30">
        <v>5</v>
      </c>
      <c r="AO42" s="16">
        <f t="shared" si="22"/>
        <v>31.5</v>
      </c>
      <c r="AP42" s="71">
        <f t="shared" si="23"/>
        <v>0.78749999999999998</v>
      </c>
    </row>
    <row r="43" spans="1:42" ht="15.75" x14ac:dyDescent="0.25">
      <c r="A43" s="16" t="s">
        <v>1</v>
      </c>
      <c r="B43" s="30">
        <v>9.5</v>
      </c>
      <c r="C43" s="30">
        <v>10</v>
      </c>
      <c r="D43" s="30">
        <v>7</v>
      </c>
      <c r="E43" s="30">
        <v>8</v>
      </c>
      <c r="F43" s="16">
        <f t="shared" si="12"/>
        <v>34.5</v>
      </c>
      <c r="G43" s="71">
        <f t="shared" si="13"/>
        <v>0.86250000000000004</v>
      </c>
      <c r="H43" s="54" t="s">
        <v>2</v>
      </c>
      <c r="I43" s="52">
        <v>10</v>
      </c>
      <c r="J43" s="52">
        <v>3</v>
      </c>
      <c r="K43" s="52">
        <v>10</v>
      </c>
      <c r="L43" s="52">
        <v>0</v>
      </c>
      <c r="M43" s="52">
        <f t="shared" si="14"/>
        <v>23</v>
      </c>
      <c r="N43" s="53">
        <f t="shared" si="15"/>
        <v>0.57499999999999996</v>
      </c>
      <c r="O43" s="70" t="s">
        <v>1</v>
      </c>
      <c r="P43" s="30">
        <v>8.5</v>
      </c>
      <c r="Q43" s="30">
        <v>10</v>
      </c>
      <c r="R43" s="30">
        <v>2</v>
      </c>
      <c r="S43" s="30">
        <v>8</v>
      </c>
      <c r="T43" s="16">
        <f t="shared" si="16"/>
        <v>28.5</v>
      </c>
      <c r="U43" s="71">
        <f t="shared" si="17"/>
        <v>0.71250000000000002</v>
      </c>
      <c r="V43" s="67" t="s">
        <v>2</v>
      </c>
      <c r="W43" s="30">
        <v>9</v>
      </c>
      <c r="X43" s="30">
        <v>4</v>
      </c>
      <c r="Y43" s="30">
        <v>2</v>
      </c>
      <c r="Z43" s="30">
        <v>3</v>
      </c>
      <c r="AA43" s="16">
        <f t="shared" si="18"/>
        <v>18</v>
      </c>
      <c r="AB43" s="71">
        <f t="shared" si="19"/>
        <v>0.45</v>
      </c>
      <c r="AC43" s="16" t="s">
        <v>2</v>
      </c>
      <c r="AD43" s="30">
        <v>10</v>
      </c>
      <c r="AE43" s="30">
        <v>3</v>
      </c>
      <c r="AF43" s="30">
        <v>0</v>
      </c>
      <c r="AG43" s="30">
        <v>4</v>
      </c>
      <c r="AH43" s="16">
        <f t="shared" si="20"/>
        <v>17</v>
      </c>
      <c r="AI43" s="17">
        <f t="shared" si="21"/>
        <v>0.42499999999999999</v>
      </c>
      <c r="AJ43" s="67" t="s">
        <v>1</v>
      </c>
      <c r="AK43" s="30">
        <v>10</v>
      </c>
      <c r="AL43" s="30">
        <v>5</v>
      </c>
      <c r="AM43" s="30">
        <v>6.5</v>
      </c>
      <c r="AN43" s="30">
        <v>9</v>
      </c>
      <c r="AO43" s="16">
        <f t="shared" si="22"/>
        <v>30.5</v>
      </c>
      <c r="AP43" s="71">
        <f t="shared" si="23"/>
        <v>0.76249999999999996</v>
      </c>
    </row>
    <row r="44" spans="1:42" ht="15.75" x14ac:dyDescent="0.25">
      <c r="A44" s="16" t="s">
        <v>1</v>
      </c>
      <c r="B44" s="30">
        <v>9</v>
      </c>
      <c r="C44" s="30">
        <v>6</v>
      </c>
      <c r="D44" s="30">
        <v>8</v>
      </c>
      <c r="E44" s="30">
        <v>10</v>
      </c>
      <c r="F44" s="16">
        <f t="shared" si="12"/>
        <v>33</v>
      </c>
      <c r="G44" s="71">
        <f t="shared" si="13"/>
        <v>0.82499999999999996</v>
      </c>
      <c r="H44" s="54" t="s">
        <v>1</v>
      </c>
      <c r="I44" s="52">
        <v>10</v>
      </c>
      <c r="J44" s="52">
        <v>5</v>
      </c>
      <c r="K44" s="52">
        <v>0</v>
      </c>
      <c r="L44" s="52">
        <v>7</v>
      </c>
      <c r="M44" s="52">
        <f t="shared" si="14"/>
        <v>22</v>
      </c>
      <c r="N44" s="53">
        <f t="shared" si="15"/>
        <v>0.55000000000000004</v>
      </c>
      <c r="O44" s="70" t="s">
        <v>1</v>
      </c>
      <c r="P44" s="30">
        <v>8.5</v>
      </c>
      <c r="Q44" s="30">
        <v>7</v>
      </c>
      <c r="R44" s="30">
        <v>7</v>
      </c>
      <c r="S44" s="30">
        <v>6</v>
      </c>
      <c r="T44" s="16">
        <f t="shared" si="16"/>
        <v>28.5</v>
      </c>
      <c r="U44" s="71">
        <f t="shared" si="17"/>
        <v>0.71250000000000002</v>
      </c>
      <c r="V44" s="67" t="s">
        <v>2</v>
      </c>
      <c r="W44" s="30">
        <v>9</v>
      </c>
      <c r="X44" s="30">
        <v>4</v>
      </c>
      <c r="Y44" s="30">
        <v>2</v>
      </c>
      <c r="Z44" s="30">
        <v>2</v>
      </c>
      <c r="AA44" s="16">
        <f t="shared" si="18"/>
        <v>17</v>
      </c>
      <c r="AB44" s="71">
        <f t="shared" si="19"/>
        <v>0.42499999999999999</v>
      </c>
      <c r="AC44" s="16" t="s">
        <v>1</v>
      </c>
      <c r="AD44" s="30">
        <v>3</v>
      </c>
      <c r="AE44" s="30">
        <v>10</v>
      </c>
      <c r="AF44" s="30">
        <v>0</v>
      </c>
      <c r="AG44" s="30">
        <v>0</v>
      </c>
      <c r="AH44" s="16">
        <f t="shared" si="20"/>
        <v>13</v>
      </c>
      <c r="AI44" s="17">
        <f t="shared" si="21"/>
        <v>0.32500000000000001</v>
      </c>
      <c r="AJ44" s="67" t="s">
        <v>1</v>
      </c>
      <c r="AK44" s="30">
        <v>10</v>
      </c>
      <c r="AL44" s="30">
        <v>7.5</v>
      </c>
      <c r="AM44" s="30">
        <v>3.5</v>
      </c>
      <c r="AN44" s="30">
        <v>8</v>
      </c>
      <c r="AO44" s="16">
        <f t="shared" si="22"/>
        <v>29</v>
      </c>
      <c r="AP44" s="71">
        <f t="shared" si="23"/>
        <v>0.72499999999999998</v>
      </c>
    </row>
    <row r="45" spans="1:42" ht="15.75" x14ac:dyDescent="0.25">
      <c r="A45" s="16" t="s">
        <v>1</v>
      </c>
      <c r="B45" s="30">
        <v>4</v>
      </c>
      <c r="C45" s="30">
        <v>10</v>
      </c>
      <c r="D45" s="30">
        <v>8.5</v>
      </c>
      <c r="E45" s="30">
        <v>10</v>
      </c>
      <c r="F45" s="16">
        <f t="shared" si="12"/>
        <v>32.5</v>
      </c>
      <c r="G45" s="71">
        <f t="shared" si="13"/>
        <v>0.8125</v>
      </c>
      <c r="H45" s="54" t="s">
        <v>2</v>
      </c>
      <c r="I45" s="52">
        <v>10</v>
      </c>
      <c r="J45" s="52">
        <v>2</v>
      </c>
      <c r="K45" s="52">
        <v>10</v>
      </c>
      <c r="L45" s="52">
        <v>0</v>
      </c>
      <c r="M45" s="52">
        <f t="shared" si="14"/>
        <v>22</v>
      </c>
      <c r="N45" s="53">
        <f t="shared" si="15"/>
        <v>0.55000000000000004</v>
      </c>
      <c r="O45" s="70" t="s">
        <v>2</v>
      </c>
      <c r="P45" s="30">
        <v>8.5</v>
      </c>
      <c r="Q45" s="30">
        <v>10</v>
      </c>
      <c r="R45" s="30">
        <v>8</v>
      </c>
      <c r="S45" s="30">
        <v>1</v>
      </c>
      <c r="T45" s="16">
        <f t="shared" si="16"/>
        <v>27.5</v>
      </c>
      <c r="U45" s="71">
        <f t="shared" si="17"/>
        <v>0.6875</v>
      </c>
      <c r="V45" s="67" t="s">
        <v>2</v>
      </c>
      <c r="W45" s="30">
        <v>8.5</v>
      </c>
      <c r="X45" s="30">
        <v>4</v>
      </c>
      <c r="Y45" s="30">
        <v>2</v>
      </c>
      <c r="Z45" s="30">
        <v>2</v>
      </c>
      <c r="AA45" s="16">
        <f t="shared" si="18"/>
        <v>16.5</v>
      </c>
      <c r="AB45" s="71">
        <f t="shared" si="19"/>
        <v>0.41249999999999998</v>
      </c>
      <c r="AC45" s="16" t="s">
        <v>2</v>
      </c>
      <c r="AD45" s="30">
        <v>8</v>
      </c>
      <c r="AE45" s="30">
        <v>5</v>
      </c>
      <c r="AF45" s="30">
        <v>0</v>
      </c>
      <c r="AG45" s="30">
        <v>0</v>
      </c>
      <c r="AH45" s="16">
        <f t="shared" si="20"/>
        <v>13</v>
      </c>
      <c r="AI45" s="17">
        <f t="shared" si="21"/>
        <v>0.32500000000000001</v>
      </c>
      <c r="AJ45" s="67" t="s">
        <v>1</v>
      </c>
      <c r="AK45" s="30">
        <v>10</v>
      </c>
      <c r="AL45" s="30">
        <v>6</v>
      </c>
      <c r="AM45" s="30">
        <v>3.5</v>
      </c>
      <c r="AN45" s="30">
        <v>9</v>
      </c>
      <c r="AO45" s="16">
        <f t="shared" si="22"/>
        <v>28.5</v>
      </c>
      <c r="AP45" s="71">
        <f t="shared" si="23"/>
        <v>0.71250000000000002</v>
      </c>
    </row>
    <row r="46" spans="1:42" ht="15.75" x14ac:dyDescent="0.25">
      <c r="A46" s="16" t="s">
        <v>1</v>
      </c>
      <c r="B46" s="30">
        <v>9.5</v>
      </c>
      <c r="C46" s="30">
        <v>4</v>
      </c>
      <c r="D46" s="30">
        <v>9</v>
      </c>
      <c r="E46" s="30">
        <v>10</v>
      </c>
      <c r="F46" s="16">
        <f t="shared" si="12"/>
        <v>32.5</v>
      </c>
      <c r="G46" s="71">
        <f t="shared" si="13"/>
        <v>0.8125</v>
      </c>
      <c r="H46" s="38" t="s">
        <v>1</v>
      </c>
      <c r="I46" s="36">
        <v>10</v>
      </c>
      <c r="J46" s="36">
        <v>8</v>
      </c>
      <c r="K46" s="36">
        <v>10</v>
      </c>
      <c r="L46" s="36">
        <v>10</v>
      </c>
      <c r="M46" s="38">
        <f t="shared" si="14"/>
        <v>38</v>
      </c>
      <c r="N46" s="42">
        <f t="shared" si="15"/>
        <v>0.95</v>
      </c>
      <c r="O46" s="70" t="s">
        <v>1</v>
      </c>
      <c r="P46" s="30">
        <v>8.5</v>
      </c>
      <c r="Q46" s="30">
        <v>8</v>
      </c>
      <c r="R46" s="30">
        <v>2</v>
      </c>
      <c r="S46" s="30">
        <v>8</v>
      </c>
      <c r="T46" s="16">
        <f t="shared" si="16"/>
        <v>26.5</v>
      </c>
      <c r="U46" s="71">
        <f t="shared" si="17"/>
        <v>0.66249999999999998</v>
      </c>
      <c r="V46" s="67" t="s">
        <v>1</v>
      </c>
      <c r="W46" s="30">
        <v>3.5</v>
      </c>
      <c r="X46" s="30">
        <v>6</v>
      </c>
      <c r="Y46" s="30">
        <v>2</v>
      </c>
      <c r="Z46" s="30">
        <v>2</v>
      </c>
      <c r="AA46" s="16">
        <f t="shared" si="18"/>
        <v>13.5</v>
      </c>
      <c r="AB46" s="71">
        <f t="shared" si="19"/>
        <v>0.33750000000000002</v>
      </c>
      <c r="AC46" s="16" t="s">
        <v>1</v>
      </c>
      <c r="AD46" s="30">
        <v>5</v>
      </c>
      <c r="AE46" s="30">
        <v>6</v>
      </c>
      <c r="AF46" s="30">
        <v>0</v>
      </c>
      <c r="AG46" s="30">
        <v>0</v>
      </c>
      <c r="AH46" s="16">
        <f t="shared" si="20"/>
        <v>11</v>
      </c>
      <c r="AI46" s="17">
        <f t="shared" si="21"/>
        <v>0.27500000000000002</v>
      </c>
      <c r="AJ46" s="67" t="s">
        <v>2</v>
      </c>
      <c r="AK46" s="30">
        <v>6</v>
      </c>
      <c r="AL46" s="30">
        <v>7.5</v>
      </c>
      <c r="AM46" s="30">
        <v>9</v>
      </c>
      <c r="AN46" s="30">
        <v>6</v>
      </c>
      <c r="AO46" s="16">
        <f t="shared" si="22"/>
        <v>28.5</v>
      </c>
      <c r="AP46" s="71">
        <f t="shared" si="23"/>
        <v>0.71250000000000002</v>
      </c>
    </row>
    <row r="47" spans="1:42" ht="15.75" x14ac:dyDescent="0.25">
      <c r="A47" s="16" t="s">
        <v>2</v>
      </c>
      <c r="B47" s="30">
        <v>4</v>
      </c>
      <c r="C47" s="30">
        <v>9</v>
      </c>
      <c r="D47" s="30">
        <v>9.5</v>
      </c>
      <c r="E47" s="30">
        <v>10</v>
      </c>
      <c r="F47" s="16">
        <f t="shared" si="12"/>
        <v>32.5</v>
      </c>
      <c r="G47" s="71">
        <f t="shared" si="13"/>
        <v>0.8125</v>
      </c>
      <c r="H47" s="12" t="s">
        <v>1</v>
      </c>
      <c r="I47" s="37">
        <v>8</v>
      </c>
      <c r="J47" s="37">
        <v>6</v>
      </c>
      <c r="K47" s="37">
        <v>10</v>
      </c>
      <c r="L47" s="37">
        <v>9</v>
      </c>
      <c r="M47" s="12">
        <f t="shared" si="14"/>
        <v>33</v>
      </c>
      <c r="N47" s="14">
        <f t="shared" si="15"/>
        <v>0.82499999999999996</v>
      </c>
      <c r="O47" s="70" t="s">
        <v>1</v>
      </c>
      <c r="P47" s="30">
        <v>8.5</v>
      </c>
      <c r="Q47" s="30">
        <v>8.5</v>
      </c>
      <c r="R47" s="30">
        <v>2</v>
      </c>
      <c r="S47" s="30">
        <v>0</v>
      </c>
      <c r="T47" s="16">
        <f t="shared" si="16"/>
        <v>19</v>
      </c>
      <c r="U47" s="71">
        <f t="shared" si="17"/>
        <v>0.47499999999999998</v>
      </c>
      <c r="V47" s="67" t="s">
        <v>1</v>
      </c>
      <c r="W47" s="30">
        <v>2</v>
      </c>
      <c r="X47" s="30">
        <v>7</v>
      </c>
      <c r="Y47" s="30">
        <v>2</v>
      </c>
      <c r="Z47" s="30">
        <v>2</v>
      </c>
      <c r="AA47" s="16">
        <f t="shared" si="18"/>
        <v>13</v>
      </c>
      <c r="AB47" s="71">
        <f t="shared" si="19"/>
        <v>0.32500000000000001</v>
      </c>
      <c r="AC47" s="16" t="s">
        <v>1</v>
      </c>
      <c r="AD47" s="30">
        <v>7</v>
      </c>
      <c r="AE47" s="30">
        <v>4</v>
      </c>
      <c r="AF47" s="30">
        <v>0</v>
      </c>
      <c r="AG47" s="30">
        <v>0</v>
      </c>
      <c r="AH47" s="16">
        <f t="shared" si="20"/>
        <v>11</v>
      </c>
      <c r="AI47" s="17">
        <f t="shared" si="21"/>
        <v>0.27500000000000002</v>
      </c>
      <c r="AJ47" s="67" t="s">
        <v>2</v>
      </c>
      <c r="AK47" s="30">
        <v>10</v>
      </c>
      <c r="AL47" s="30">
        <v>7.5</v>
      </c>
      <c r="AM47" s="30">
        <v>3.5</v>
      </c>
      <c r="AN47" s="30">
        <v>7</v>
      </c>
      <c r="AO47" s="16">
        <f t="shared" si="22"/>
        <v>28</v>
      </c>
      <c r="AP47" s="71">
        <f t="shared" si="23"/>
        <v>0.7</v>
      </c>
    </row>
    <row r="48" spans="1:42" ht="15.75" x14ac:dyDescent="0.25">
      <c r="A48" s="16" t="s">
        <v>1</v>
      </c>
      <c r="B48" s="30">
        <v>10</v>
      </c>
      <c r="C48" s="30">
        <v>5</v>
      </c>
      <c r="D48" s="30">
        <v>7.5</v>
      </c>
      <c r="E48" s="30">
        <v>7</v>
      </c>
      <c r="F48" s="16">
        <f t="shared" si="12"/>
        <v>29.5</v>
      </c>
      <c r="G48" s="71">
        <f t="shared" si="13"/>
        <v>0.73750000000000004</v>
      </c>
      <c r="H48" s="12" t="s">
        <v>1</v>
      </c>
      <c r="I48" s="37">
        <v>10</v>
      </c>
      <c r="J48" s="37">
        <v>10</v>
      </c>
      <c r="K48" s="37">
        <v>10</v>
      </c>
      <c r="L48" s="37">
        <v>0</v>
      </c>
      <c r="M48" s="12">
        <f t="shared" si="14"/>
        <v>30</v>
      </c>
      <c r="N48" s="14">
        <f t="shared" si="15"/>
        <v>0.75</v>
      </c>
      <c r="O48" s="70" t="s">
        <v>1</v>
      </c>
      <c r="P48" s="30">
        <v>8.5</v>
      </c>
      <c r="Q48" s="30">
        <v>7</v>
      </c>
      <c r="R48" s="30">
        <v>2</v>
      </c>
      <c r="S48" s="30">
        <v>1</v>
      </c>
      <c r="T48" s="16">
        <f t="shared" si="16"/>
        <v>18.5</v>
      </c>
      <c r="U48" s="71">
        <f t="shared" si="17"/>
        <v>0.46250000000000002</v>
      </c>
      <c r="V48" s="67" t="s">
        <v>2</v>
      </c>
      <c r="W48" s="30">
        <v>0</v>
      </c>
      <c r="X48" s="30">
        <v>4.5</v>
      </c>
      <c r="Y48" s="30">
        <v>2</v>
      </c>
      <c r="Z48" s="30">
        <v>3</v>
      </c>
      <c r="AA48" s="16">
        <f t="shared" si="18"/>
        <v>9.5</v>
      </c>
      <c r="AB48" s="71">
        <f t="shared" si="19"/>
        <v>0.23749999999999999</v>
      </c>
      <c r="AC48" s="16" t="s">
        <v>1</v>
      </c>
      <c r="AD48" s="30">
        <v>2</v>
      </c>
      <c r="AE48" s="30">
        <v>9</v>
      </c>
      <c r="AF48" s="30">
        <v>0</v>
      </c>
      <c r="AG48" s="30">
        <v>0</v>
      </c>
      <c r="AH48" s="16">
        <f t="shared" si="20"/>
        <v>11</v>
      </c>
      <c r="AI48" s="17">
        <f t="shared" si="21"/>
        <v>0.27500000000000002</v>
      </c>
      <c r="AJ48" s="67" t="s">
        <v>1</v>
      </c>
      <c r="AK48" s="30">
        <v>10</v>
      </c>
      <c r="AL48" s="30">
        <v>7</v>
      </c>
      <c r="AM48" s="30">
        <v>7</v>
      </c>
      <c r="AN48" s="30">
        <v>3</v>
      </c>
      <c r="AO48" s="16">
        <f t="shared" si="22"/>
        <v>27</v>
      </c>
      <c r="AP48" s="71">
        <f t="shared" si="23"/>
        <v>0.67500000000000004</v>
      </c>
    </row>
    <row r="49" spans="1:42" ht="15.75" x14ac:dyDescent="0.25">
      <c r="A49" s="16" t="s">
        <v>1</v>
      </c>
      <c r="B49" s="30">
        <v>4</v>
      </c>
      <c r="C49" s="30">
        <v>10</v>
      </c>
      <c r="D49" s="30">
        <v>5</v>
      </c>
      <c r="E49" s="30">
        <v>10</v>
      </c>
      <c r="F49" s="16">
        <f t="shared" si="12"/>
        <v>29</v>
      </c>
      <c r="G49" s="71">
        <f t="shared" si="13"/>
        <v>0.72499999999999998</v>
      </c>
      <c r="H49" s="12" t="s">
        <v>1</v>
      </c>
      <c r="I49" s="37">
        <v>10</v>
      </c>
      <c r="J49" s="37">
        <v>8</v>
      </c>
      <c r="K49" s="37">
        <v>7</v>
      </c>
      <c r="L49" s="37">
        <v>0</v>
      </c>
      <c r="M49" s="12">
        <f t="shared" si="14"/>
        <v>25</v>
      </c>
      <c r="N49" s="14">
        <f t="shared" si="15"/>
        <v>0.625</v>
      </c>
      <c r="O49" s="38" t="s">
        <v>1</v>
      </c>
      <c r="P49" s="36">
        <v>10</v>
      </c>
      <c r="Q49" s="36">
        <v>10</v>
      </c>
      <c r="R49" s="36">
        <v>9</v>
      </c>
      <c r="S49" s="36">
        <v>9</v>
      </c>
      <c r="T49" s="38">
        <f t="shared" si="16"/>
        <v>38</v>
      </c>
      <c r="U49" s="39">
        <f t="shared" si="17"/>
        <v>0.95</v>
      </c>
      <c r="V49" s="67" t="s">
        <v>1</v>
      </c>
      <c r="W49" s="30">
        <v>0</v>
      </c>
      <c r="X49" s="30">
        <v>2</v>
      </c>
      <c r="Y49" s="30">
        <v>2</v>
      </c>
      <c r="Z49" s="30">
        <v>4</v>
      </c>
      <c r="AA49" s="16">
        <f t="shared" si="18"/>
        <v>8</v>
      </c>
      <c r="AB49" s="71">
        <f t="shared" si="19"/>
        <v>0.2</v>
      </c>
      <c r="AC49" s="16" t="s">
        <v>2</v>
      </c>
      <c r="AD49" s="30">
        <v>6</v>
      </c>
      <c r="AE49" s="30">
        <v>3</v>
      </c>
      <c r="AF49" s="30">
        <v>0</v>
      </c>
      <c r="AG49" s="30">
        <v>0</v>
      </c>
      <c r="AH49" s="16">
        <f t="shared" si="20"/>
        <v>9</v>
      </c>
      <c r="AI49" s="17">
        <f t="shared" si="21"/>
        <v>0.22500000000000001</v>
      </c>
      <c r="AJ49" s="67" t="s">
        <v>1</v>
      </c>
      <c r="AK49" s="30">
        <v>10</v>
      </c>
      <c r="AL49" s="30">
        <v>7.5</v>
      </c>
      <c r="AM49" s="30">
        <v>8</v>
      </c>
      <c r="AN49" s="30">
        <v>1</v>
      </c>
      <c r="AO49" s="16">
        <f t="shared" si="22"/>
        <v>26.5</v>
      </c>
      <c r="AP49" s="71">
        <f t="shared" si="23"/>
        <v>0.66249999999999998</v>
      </c>
    </row>
    <row r="50" spans="1:42" ht="15.75" x14ac:dyDescent="0.25">
      <c r="A50" s="16" t="s">
        <v>1</v>
      </c>
      <c r="B50" s="30">
        <v>4</v>
      </c>
      <c r="C50" s="30">
        <v>10</v>
      </c>
      <c r="D50" s="30">
        <v>6</v>
      </c>
      <c r="E50" s="30">
        <v>8</v>
      </c>
      <c r="F50" s="16">
        <f t="shared" si="12"/>
        <v>28</v>
      </c>
      <c r="G50" s="71">
        <f t="shared" si="13"/>
        <v>0.7</v>
      </c>
      <c r="H50" s="12" t="s">
        <v>1</v>
      </c>
      <c r="I50" s="37">
        <v>10</v>
      </c>
      <c r="J50" s="37">
        <v>8</v>
      </c>
      <c r="K50" s="37">
        <v>2</v>
      </c>
      <c r="L50" s="37">
        <v>0</v>
      </c>
      <c r="M50" s="12">
        <f t="shared" si="14"/>
        <v>20</v>
      </c>
      <c r="N50" s="14">
        <f t="shared" si="15"/>
        <v>0.5</v>
      </c>
      <c r="O50" s="12" t="s">
        <v>1</v>
      </c>
      <c r="P50" s="37">
        <v>8.5</v>
      </c>
      <c r="Q50" s="37">
        <v>10</v>
      </c>
      <c r="R50" s="37">
        <v>10</v>
      </c>
      <c r="S50" s="37">
        <v>9</v>
      </c>
      <c r="T50" s="12">
        <f t="shared" si="16"/>
        <v>37.5</v>
      </c>
      <c r="U50" s="13">
        <f t="shared" si="17"/>
        <v>0.9375</v>
      </c>
      <c r="V50" s="67" t="s">
        <v>1</v>
      </c>
      <c r="W50" s="30">
        <v>1</v>
      </c>
      <c r="X50" s="30">
        <v>4</v>
      </c>
      <c r="Y50" s="30">
        <v>2</v>
      </c>
      <c r="Z50" s="30">
        <v>1</v>
      </c>
      <c r="AA50" s="16">
        <f t="shared" si="18"/>
        <v>8</v>
      </c>
      <c r="AB50" s="71">
        <f t="shared" si="19"/>
        <v>0.2</v>
      </c>
      <c r="AC50" s="16" t="s">
        <v>1</v>
      </c>
      <c r="AD50" s="30">
        <v>7</v>
      </c>
      <c r="AE50" s="30">
        <v>2</v>
      </c>
      <c r="AF50" s="30">
        <v>0</v>
      </c>
      <c r="AG50" s="30">
        <v>0</v>
      </c>
      <c r="AH50" s="16">
        <f t="shared" si="20"/>
        <v>9</v>
      </c>
      <c r="AI50" s="17">
        <f t="shared" si="21"/>
        <v>0.22500000000000001</v>
      </c>
      <c r="AJ50" s="67" t="s">
        <v>1</v>
      </c>
      <c r="AK50" s="30">
        <v>7</v>
      </c>
      <c r="AL50" s="30">
        <v>7.5</v>
      </c>
      <c r="AM50" s="30">
        <v>3</v>
      </c>
      <c r="AN50" s="30">
        <v>8.5</v>
      </c>
      <c r="AO50" s="16">
        <f t="shared" si="22"/>
        <v>26</v>
      </c>
      <c r="AP50" s="71">
        <f t="shared" si="23"/>
        <v>0.65</v>
      </c>
    </row>
    <row r="51" spans="1:42" ht="15.75" x14ac:dyDescent="0.25">
      <c r="A51" s="16" t="s">
        <v>1</v>
      </c>
      <c r="B51" s="30">
        <v>10</v>
      </c>
      <c r="C51" s="30">
        <v>1</v>
      </c>
      <c r="D51" s="30">
        <v>7</v>
      </c>
      <c r="E51" s="30">
        <v>10</v>
      </c>
      <c r="F51" s="16">
        <f t="shared" si="12"/>
        <v>28</v>
      </c>
      <c r="G51" s="71">
        <f t="shared" si="13"/>
        <v>0.7</v>
      </c>
      <c r="H51" s="12" t="s">
        <v>1</v>
      </c>
      <c r="I51" s="37">
        <v>10</v>
      </c>
      <c r="J51" s="37">
        <v>2</v>
      </c>
      <c r="K51" s="37">
        <v>8</v>
      </c>
      <c r="L51" s="37">
        <v>0</v>
      </c>
      <c r="M51" s="12">
        <f t="shared" si="14"/>
        <v>20</v>
      </c>
      <c r="N51" s="14">
        <f t="shared" si="15"/>
        <v>0.5</v>
      </c>
      <c r="O51" s="12" t="s">
        <v>1</v>
      </c>
      <c r="P51" s="37">
        <v>9</v>
      </c>
      <c r="Q51" s="37">
        <v>10</v>
      </c>
      <c r="R51" s="37">
        <v>9</v>
      </c>
      <c r="S51" s="37">
        <v>9</v>
      </c>
      <c r="T51" s="12">
        <f t="shared" si="16"/>
        <v>37</v>
      </c>
      <c r="U51" s="13">
        <f t="shared" si="17"/>
        <v>0.92500000000000004</v>
      </c>
      <c r="V51" s="16" t="s">
        <v>1</v>
      </c>
      <c r="W51" s="30">
        <v>0</v>
      </c>
      <c r="X51" s="30">
        <v>4</v>
      </c>
      <c r="Y51" s="30">
        <v>2</v>
      </c>
      <c r="Z51" s="30">
        <v>1</v>
      </c>
      <c r="AA51" s="16">
        <f t="shared" si="18"/>
        <v>7</v>
      </c>
      <c r="AB51" s="71">
        <f t="shared" si="19"/>
        <v>0.17499999999999999</v>
      </c>
      <c r="AC51" s="16" t="s">
        <v>1</v>
      </c>
      <c r="AD51" s="30">
        <v>4</v>
      </c>
      <c r="AE51" s="30">
        <v>4</v>
      </c>
      <c r="AF51" s="30">
        <v>0</v>
      </c>
      <c r="AG51" s="30">
        <v>0</v>
      </c>
      <c r="AH51" s="16">
        <f t="shared" si="20"/>
        <v>8</v>
      </c>
      <c r="AI51" s="17">
        <f t="shared" si="21"/>
        <v>0.2</v>
      </c>
      <c r="AJ51" s="67" t="s">
        <v>2</v>
      </c>
      <c r="AK51" s="30">
        <v>10</v>
      </c>
      <c r="AL51" s="30">
        <v>7.5</v>
      </c>
      <c r="AM51" s="30">
        <v>4.5</v>
      </c>
      <c r="AN51" s="30">
        <v>3.5</v>
      </c>
      <c r="AO51" s="16">
        <f t="shared" si="22"/>
        <v>25.5</v>
      </c>
      <c r="AP51" s="71">
        <f t="shared" si="23"/>
        <v>0.63749999999999996</v>
      </c>
    </row>
    <row r="52" spans="1:42" ht="15.75" x14ac:dyDescent="0.25">
      <c r="A52" s="16" t="s">
        <v>1</v>
      </c>
      <c r="B52" s="30">
        <v>3</v>
      </c>
      <c r="C52" s="30">
        <v>10</v>
      </c>
      <c r="D52" s="30">
        <v>8.5</v>
      </c>
      <c r="E52" s="30">
        <v>5</v>
      </c>
      <c r="F52" s="16">
        <f t="shared" si="12"/>
        <v>26.5</v>
      </c>
      <c r="G52" s="71">
        <f t="shared" si="13"/>
        <v>0.66249999999999998</v>
      </c>
      <c r="H52" s="12" t="s">
        <v>1</v>
      </c>
      <c r="I52" s="37">
        <v>10</v>
      </c>
      <c r="J52" s="37">
        <v>0</v>
      </c>
      <c r="K52" s="37">
        <v>10</v>
      </c>
      <c r="L52" s="37">
        <v>0</v>
      </c>
      <c r="M52" s="12">
        <f t="shared" si="14"/>
        <v>20</v>
      </c>
      <c r="N52" s="14">
        <f t="shared" si="15"/>
        <v>0.5</v>
      </c>
      <c r="O52" s="12" t="s">
        <v>2</v>
      </c>
      <c r="P52" s="37">
        <v>8</v>
      </c>
      <c r="Q52" s="37">
        <v>10</v>
      </c>
      <c r="R52" s="37">
        <v>9</v>
      </c>
      <c r="S52" s="37">
        <v>8</v>
      </c>
      <c r="T52" s="12">
        <f t="shared" si="16"/>
        <v>35</v>
      </c>
      <c r="U52" s="13">
        <f t="shared" si="17"/>
        <v>0.875</v>
      </c>
      <c r="V52" s="16" t="s">
        <v>2</v>
      </c>
      <c r="W52" s="30">
        <v>0</v>
      </c>
      <c r="X52" s="30">
        <v>2</v>
      </c>
      <c r="Y52" s="30">
        <v>0</v>
      </c>
      <c r="Z52" s="30">
        <v>1</v>
      </c>
      <c r="AA52" s="16">
        <f t="shared" si="18"/>
        <v>3</v>
      </c>
      <c r="AB52" s="71">
        <f t="shared" si="19"/>
        <v>7.4999999999999997E-2</v>
      </c>
      <c r="AC52" s="16" t="s">
        <v>1</v>
      </c>
      <c r="AD52" s="30">
        <v>5</v>
      </c>
      <c r="AE52" s="30">
        <v>3</v>
      </c>
      <c r="AF52" s="30">
        <v>0</v>
      </c>
      <c r="AG52" s="30">
        <v>0</v>
      </c>
      <c r="AH52" s="16">
        <f t="shared" si="20"/>
        <v>8</v>
      </c>
      <c r="AI52" s="17">
        <f t="shared" si="21"/>
        <v>0.2</v>
      </c>
      <c r="AJ52" s="67" t="s">
        <v>2</v>
      </c>
      <c r="AK52" s="30">
        <v>9.5</v>
      </c>
      <c r="AL52" s="30">
        <v>7.5</v>
      </c>
      <c r="AM52" s="30">
        <v>3</v>
      </c>
      <c r="AN52" s="30">
        <v>5</v>
      </c>
      <c r="AO52" s="16">
        <f t="shared" si="22"/>
        <v>25</v>
      </c>
      <c r="AP52" s="71">
        <f t="shared" si="23"/>
        <v>0.625</v>
      </c>
    </row>
    <row r="53" spans="1:42" ht="15.75" x14ac:dyDescent="0.25">
      <c r="A53" s="16" t="s">
        <v>1</v>
      </c>
      <c r="B53" s="30">
        <v>9.5</v>
      </c>
      <c r="C53" s="30">
        <v>1</v>
      </c>
      <c r="D53" s="30">
        <v>8.5</v>
      </c>
      <c r="E53" s="30">
        <v>7</v>
      </c>
      <c r="F53" s="16">
        <f t="shared" si="12"/>
        <v>26</v>
      </c>
      <c r="G53" s="71">
        <f t="shared" si="13"/>
        <v>0.65</v>
      </c>
      <c r="H53" s="12" t="s">
        <v>1</v>
      </c>
      <c r="I53" s="37">
        <v>7</v>
      </c>
      <c r="J53" s="37">
        <v>0</v>
      </c>
      <c r="K53" s="37">
        <v>10</v>
      </c>
      <c r="L53" s="37">
        <v>0</v>
      </c>
      <c r="M53" s="12">
        <f t="shared" si="14"/>
        <v>17</v>
      </c>
      <c r="N53" s="14">
        <f t="shared" si="15"/>
        <v>0.42499999999999999</v>
      </c>
      <c r="O53" s="12" t="s">
        <v>1</v>
      </c>
      <c r="P53" s="37">
        <v>10</v>
      </c>
      <c r="Q53" s="37">
        <v>10</v>
      </c>
      <c r="R53" s="37">
        <v>9.5</v>
      </c>
      <c r="S53" s="37">
        <v>4</v>
      </c>
      <c r="T53" s="12">
        <f t="shared" si="16"/>
        <v>33.5</v>
      </c>
      <c r="U53" s="13">
        <f t="shared" si="17"/>
        <v>0.83750000000000002</v>
      </c>
      <c r="V53" s="38" t="s">
        <v>1</v>
      </c>
      <c r="W53" s="36">
        <v>10</v>
      </c>
      <c r="X53" s="36">
        <v>8.5</v>
      </c>
      <c r="Y53" s="36">
        <v>10</v>
      </c>
      <c r="Z53" s="36">
        <v>10</v>
      </c>
      <c r="AA53" s="38">
        <f t="shared" si="18"/>
        <v>38.5</v>
      </c>
      <c r="AB53" s="42">
        <f t="shared" si="19"/>
        <v>0.96250000000000002</v>
      </c>
      <c r="AC53" s="16" t="s">
        <v>1</v>
      </c>
      <c r="AD53" s="30">
        <v>1</v>
      </c>
      <c r="AE53" s="30">
        <v>4</v>
      </c>
      <c r="AF53" s="30">
        <v>0</v>
      </c>
      <c r="AG53" s="30">
        <v>0</v>
      </c>
      <c r="AH53" s="16">
        <f t="shared" si="20"/>
        <v>5</v>
      </c>
      <c r="AI53" s="17">
        <f t="shared" si="21"/>
        <v>0.125</v>
      </c>
      <c r="AJ53" s="16" t="s">
        <v>1</v>
      </c>
      <c r="AK53" s="30">
        <v>10</v>
      </c>
      <c r="AL53" s="30">
        <v>2.5</v>
      </c>
      <c r="AM53" s="30">
        <v>1.5</v>
      </c>
      <c r="AN53" s="30">
        <v>9.5</v>
      </c>
      <c r="AO53" s="16">
        <f t="shared" si="22"/>
        <v>23.5</v>
      </c>
      <c r="AP53" s="71">
        <f t="shared" si="23"/>
        <v>0.58750000000000002</v>
      </c>
    </row>
    <row r="54" spans="1:42" ht="15.75" x14ac:dyDescent="0.25">
      <c r="A54" s="16" t="s">
        <v>1</v>
      </c>
      <c r="B54" s="30">
        <v>3</v>
      </c>
      <c r="C54" s="30">
        <v>6</v>
      </c>
      <c r="D54" s="30">
        <v>10</v>
      </c>
      <c r="E54" s="30">
        <v>5</v>
      </c>
      <c r="F54" s="16">
        <f t="shared" si="12"/>
        <v>24</v>
      </c>
      <c r="G54" s="71">
        <f t="shared" si="13"/>
        <v>0.6</v>
      </c>
      <c r="H54" s="12" t="s">
        <v>1</v>
      </c>
      <c r="I54" s="37">
        <v>1</v>
      </c>
      <c r="J54" s="37">
        <v>0</v>
      </c>
      <c r="K54" s="37">
        <v>8</v>
      </c>
      <c r="L54" s="37">
        <v>0</v>
      </c>
      <c r="M54" s="12">
        <f t="shared" si="14"/>
        <v>9</v>
      </c>
      <c r="N54" s="14">
        <f t="shared" si="15"/>
        <v>0.22500000000000001</v>
      </c>
      <c r="O54" s="12" t="s">
        <v>1</v>
      </c>
      <c r="P54" s="37">
        <v>10</v>
      </c>
      <c r="Q54" s="37">
        <v>10</v>
      </c>
      <c r="R54" s="37">
        <v>6</v>
      </c>
      <c r="S54" s="37">
        <v>7</v>
      </c>
      <c r="T54" s="12">
        <f t="shared" si="16"/>
        <v>33</v>
      </c>
      <c r="U54" s="13">
        <f t="shared" si="17"/>
        <v>0.82499999999999996</v>
      </c>
      <c r="V54" s="12" t="s">
        <v>1</v>
      </c>
      <c r="W54" s="37">
        <v>10</v>
      </c>
      <c r="X54" s="37">
        <v>10</v>
      </c>
      <c r="Y54" s="37">
        <v>10</v>
      </c>
      <c r="Z54" s="37">
        <v>7</v>
      </c>
      <c r="AA54" s="12">
        <f t="shared" si="18"/>
        <v>37</v>
      </c>
      <c r="AB54" s="14">
        <f t="shared" si="19"/>
        <v>0.92500000000000004</v>
      </c>
      <c r="AC54" s="16" t="s">
        <v>1</v>
      </c>
      <c r="AD54" s="30">
        <v>1</v>
      </c>
      <c r="AE54" s="30">
        <v>0</v>
      </c>
      <c r="AF54" s="30">
        <v>0</v>
      </c>
      <c r="AG54" s="30">
        <v>0</v>
      </c>
      <c r="AH54" s="16">
        <f t="shared" si="20"/>
        <v>1</v>
      </c>
      <c r="AI54" s="17">
        <f t="shared" si="21"/>
        <v>2.5000000000000001E-2</v>
      </c>
      <c r="AJ54" s="16" t="s">
        <v>1</v>
      </c>
      <c r="AK54" s="30">
        <v>7</v>
      </c>
      <c r="AL54" s="30">
        <v>4</v>
      </c>
      <c r="AM54" s="30">
        <v>7</v>
      </c>
      <c r="AN54" s="30">
        <v>3.5</v>
      </c>
      <c r="AO54" s="16">
        <f t="shared" si="22"/>
        <v>21.5</v>
      </c>
      <c r="AP54" s="71">
        <f t="shared" si="23"/>
        <v>0.53749999999999998</v>
      </c>
    </row>
    <row r="55" spans="1:42" ht="15.75" x14ac:dyDescent="0.25">
      <c r="A55" s="38" t="s">
        <v>1</v>
      </c>
      <c r="B55" s="36">
        <v>3</v>
      </c>
      <c r="C55" s="36">
        <v>10</v>
      </c>
      <c r="D55" s="36">
        <v>10</v>
      </c>
      <c r="E55" s="36">
        <v>9.5</v>
      </c>
      <c r="F55" s="38">
        <f t="shared" si="12"/>
        <v>32.5</v>
      </c>
      <c r="G55" s="39">
        <f t="shared" si="13"/>
        <v>0.8125</v>
      </c>
      <c r="H55" s="12" t="s">
        <v>1</v>
      </c>
      <c r="I55" s="37">
        <v>3</v>
      </c>
      <c r="J55" s="37">
        <v>0</v>
      </c>
      <c r="K55" s="37">
        <v>0</v>
      </c>
      <c r="L55" s="37">
        <v>0</v>
      </c>
      <c r="M55" s="12">
        <f t="shared" si="14"/>
        <v>3</v>
      </c>
      <c r="N55" s="14">
        <f t="shared" si="15"/>
        <v>7.4999999999999997E-2</v>
      </c>
      <c r="O55" s="12" t="s">
        <v>1</v>
      </c>
      <c r="P55" s="37">
        <v>10</v>
      </c>
      <c r="Q55" s="37">
        <v>10</v>
      </c>
      <c r="R55" s="37">
        <v>4</v>
      </c>
      <c r="S55" s="37">
        <v>7</v>
      </c>
      <c r="T55" s="12">
        <f t="shared" si="16"/>
        <v>31</v>
      </c>
      <c r="U55" s="13">
        <f t="shared" si="17"/>
        <v>0.77500000000000002</v>
      </c>
      <c r="V55" s="12" t="s">
        <v>1</v>
      </c>
      <c r="W55" s="37">
        <v>8</v>
      </c>
      <c r="X55" s="37">
        <v>7</v>
      </c>
      <c r="Y55" s="37">
        <v>6</v>
      </c>
      <c r="Z55" s="37">
        <v>5</v>
      </c>
      <c r="AA55" s="12">
        <f t="shared" si="18"/>
        <v>26</v>
      </c>
      <c r="AB55" s="14">
        <f t="shared" si="19"/>
        <v>0.65</v>
      </c>
      <c r="AJ55" s="16" t="s">
        <v>2</v>
      </c>
      <c r="AK55" s="30">
        <v>8</v>
      </c>
      <c r="AL55" s="30">
        <v>7.5</v>
      </c>
      <c r="AM55" s="30">
        <v>3</v>
      </c>
      <c r="AN55" s="30">
        <v>2</v>
      </c>
      <c r="AO55" s="16">
        <f t="shared" si="22"/>
        <v>20.5</v>
      </c>
      <c r="AP55" s="71">
        <f t="shared" si="23"/>
        <v>0.51249999999999996</v>
      </c>
    </row>
    <row r="56" spans="1:42" ht="15.75" x14ac:dyDescent="0.25">
      <c r="A56" s="12" t="s">
        <v>1</v>
      </c>
      <c r="B56" s="37">
        <v>10</v>
      </c>
      <c r="C56" s="37">
        <v>4</v>
      </c>
      <c r="D56" s="37">
        <v>6</v>
      </c>
      <c r="E56" s="37">
        <v>10</v>
      </c>
      <c r="F56" s="12">
        <f t="shared" si="12"/>
        <v>30</v>
      </c>
      <c r="G56" s="13">
        <f t="shared" si="13"/>
        <v>0.75</v>
      </c>
      <c r="O56" s="12" t="s">
        <v>1</v>
      </c>
      <c r="P56" s="37">
        <v>5.5</v>
      </c>
      <c r="Q56" s="37">
        <v>7</v>
      </c>
      <c r="R56" s="37">
        <v>9</v>
      </c>
      <c r="S56" s="37">
        <v>9</v>
      </c>
      <c r="T56" s="12">
        <f t="shared" si="16"/>
        <v>30.5</v>
      </c>
      <c r="U56" s="13">
        <f t="shared" si="17"/>
        <v>0.76249999999999996</v>
      </c>
      <c r="V56" s="12" t="s">
        <v>1</v>
      </c>
      <c r="W56" s="37">
        <v>0</v>
      </c>
      <c r="X56" s="37">
        <v>8.5</v>
      </c>
      <c r="Y56" s="37">
        <v>6</v>
      </c>
      <c r="Z56" s="37">
        <v>8</v>
      </c>
      <c r="AA56" s="12">
        <f t="shared" si="18"/>
        <v>22.5</v>
      </c>
      <c r="AB56" s="14">
        <f t="shared" si="19"/>
        <v>0.5625</v>
      </c>
    </row>
    <row r="57" spans="1:42" ht="15.75" x14ac:dyDescent="0.25">
      <c r="A57" s="12" t="s">
        <v>1</v>
      </c>
      <c r="B57" s="37">
        <v>10</v>
      </c>
      <c r="C57" s="37">
        <v>4</v>
      </c>
      <c r="D57" s="37">
        <v>9</v>
      </c>
      <c r="E57" s="37">
        <v>3.5</v>
      </c>
      <c r="F57" s="12">
        <f t="shared" si="12"/>
        <v>26.5</v>
      </c>
      <c r="G57" s="13">
        <f t="shared" si="13"/>
        <v>0.66249999999999998</v>
      </c>
      <c r="O57" s="12" t="s">
        <v>1</v>
      </c>
      <c r="P57" s="37">
        <v>8</v>
      </c>
      <c r="Q57" s="37">
        <v>10</v>
      </c>
      <c r="R57" s="37">
        <v>3</v>
      </c>
      <c r="S57" s="37">
        <v>9</v>
      </c>
      <c r="T57" s="12">
        <f t="shared" si="16"/>
        <v>30</v>
      </c>
      <c r="U57" s="13">
        <f t="shared" si="17"/>
        <v>0.75</v>
      </c>
      <c r="V57" s="12" t="s">
        <v>2</v>
      </c>
      <c r="W57" s="37">
        <v>10</v>
      </c>
      <c r="X57" s="37">
        <v>2</v>
      </c>
      <c r="Y57" s="37">
        <v>6</v>
      </c>
      <c r="Z57" s="37">
        <v>3</v>
      </c>
      <c r="AA57" s="12">
        <f t="shared" si="18"/>
        <v>21</v>
      </c>
      <c r="AB57" s="14">
        <f t="shared" si="19"/>
        <v>0.52500000000000002</v>
      </c>
    </row>
    <row r="58" spans="1:42" ht="15.75" x14ac:dyDescent="0.25">
      <c r="A58" s="12" t="s">
        <v>2</v>
      </c>
      <c r="B58" s="37">
        <v>4</v>
      </c>
      <c r="C58" s="37">
        <v>7.5</v>
      </c>
      <c r="D58" s="37">
        <v>6</v>
      </c>
      <c r="E58" s="37">
        <v>7</v>
      </c>
      <c r="F58" s="12">
        <f t="shared" si="12"/>
        <v>24.5</v>
      </c>
      <c r="G58" s="13">
        <f t="shared" si="13"/>
        <v>0.61250000000000004</v>
      </c>
      <c r="O58" s="12" t="s">
        <v>1</v>
      </c>
      <c r="P58" s="37">
        <v>9</v>
      </c>
      <c r="Q58" s="37">
        <v>10</v>
      </c>
      <c r="R58" s="37">
        <v>5</v>
      </c>
      <c r="S58" s="37">
        <v>0</v>
      </c>
      <c r="T58" s="12">
        <f t="shared" si="16"/>
        <v>24</v>
      </c>
      <c r="U58" s="13">
        <f t="shared" si="17"/>
        <v>0.6</v>
      </c>
      <c r="V58" s="12" t="s">
        <v>2</v>
      </c>
      <c r="W58" s="37">
        <v>1</v>
      </c>
      <c r="X58" s="37">
        <v>5.5</v>
      </c>
      <c r="Y58" s="37">
        <v>10</v>
      </c>
      <c r="Z58" s="37">
        <v>2</v>
      </c>
      <c r="AA58" s="12">
        <f t="shared" si="18"/>
        <v>18.5</v>
      </c>
      <c r="AB58" s="14">
        <f t="shared" si="19"/>
        <v>0.46250000000000002</v>
      </c>
    </row>
    <row r="59" spans="1:42" ht="15.75" x14ac:dyDescent="0.25">
      <c r="A59" s="12" t="s">
        <v>1</v>
      </c>
      <c r="B59" s="37">
        <v>3</v>
      </c>
      <c r="C59" s="37">
        <v>7</v>
      </c>
      <c r="D59" s="37">
        <v>7</v>
      </c>
      <c r="E59" s="37">
        <v>7</v>
      </c>
      <c r="F59" s="12">
        <f t="shared" si="12"/>
        <v>24</v>
      </c>
      <c r="G59" s="13">
        <f t="shared" si="13"/>
        <v>0.6</v>
      </c>
      <c r="O59" s="12" t="s">
        <v>1</v>
      </c>
      <c r="P59" s="37">
        <v>4</v>
      </c>
      <c r="Q59" s="37">
        <v>5</v>
      </c>
      <c r="R59" s="37">
        <v>2</v>
      </c>
      <c r="S59" s="37">
        <v>9</v>
      </c>
      <c r="T59" s="12">
        <f t="shared" si="16"/>
        <v>20</v>
      </c>
      <c r="U59" s="13">
        <f t="shared" si="17"/>
        <v>0.5</v>
      </c>
      <c r="V59" s="12" t="s">
        <v>1</v>
      </c>
      <c r="W59" s="37">
        <v>2</v>
      </c>
      <c r="X59" s="37">
        <v>5</v>
      </c>
      <c r="Y59" s="37">
        <v>6</v>
      </c>
      <c r="Z59" s="37">
        <v>5</v>
      </c>
      <c r="AA59" s="12">
        <f t="shared" si="18"/>
        <v>18</v>
      </c>
      <c r="AB59" s="14">
        <f t="shared" si="19"/>
        <v>0.45</v>
      </c>
    </row>
    <row r="60" spans="1:42" ht="15.75" x14ac:dyDescent="0.25">
      <c r="A60" s="12" t="s">
        <v>1</v>
      </c>
      <c r="B60" s="37">
        <v>3</v>
      </c>
      <c r="C60" s="37">
        <v>7</v>
      </c>
      <c r="D60" s="37">
        <v>7</v>
      </c>
      <c r="E60" s="37">
        <v>6.5</v>
      </c>
      <c r="F60" s="12">
        <f t="shared" si="12"/>
        <v>23.5</v>
      </c>
      <c r="G60" s="13">
        <f t="shared" si="13"/>
        <v>0.58750000000000002</v>
      </c>
      <c r="O60" s="12" t="s">
        <v>1</v>
      </c>
      <c r="P60" s="37">
        <v>7</v>
      </c>
      <c r="Q60" s="37">
        <v>0</v>
      </c>
      <c r="R60" s="37">
        <v>2</v>
      </c>
      <c r="S60" s="37">
        <v>4</v>
      </c>
      <c r="T60" s="12">
        <f t="shared" si="16"/>
        <v>13</v>
      </c>
      <c r="U60" s="13">
        <f t="shared" si="17"/>
        <v>0.32500000000000001</v>
      </c>
      <c r="V60" s="12" t="s">
        <v>1</v>
      </c>
      <c r="W60" s="37">
        <v>0</v>
      </c>
      <c r="X60" s="37">
        <v>0</v>
      </c>
      <c r="Y60" s="37">
        <v>0</v>
      </c>
      <c r="Z60" s="37">
        <v>2</v>
      </c>
      <c r="AA60" s="12">
        <f t="shared" si="18"/>
        <v>2</v>
      </c>
      <c r="AB60" s="14">
        <f t="shared" si="19"/>
        <v>0.05</v>
      </c>
    </row>
    <row r="61" spans="1:42" ht="15.75" x14ac:dyDescent="0.25">
      <c r="A61" s="12" t="s">
        <v>1</v>
      </c>
      <c r="B61" s="37">
        <v>3</v>
      </c>
      <c r="C61" s="37">
        <v>8</v>
      </c>
      <c r="D61" s="37">
        <v>3</v>
      </c>
      <c r="E61" s="37">
        <v>8</v>
      </c>
      <c r="F61" s="12">
        <f t="shared" si="12"/>
        <v>22</v>
      </c>
      <c r="G61" s="13">
        <f t="shared" si="13"/>
        <v>0.55000000000000004</v>
      </c>
    </row>
    <row r="62" spans="1:42" ht="15.75" x14ac:dyDescent="0.25">
      <c r="A62" s="12" t="s">
        <v>1</v>
      </c>
      <c r="B62" s="37">
        <v>10</v>
      </c>
      <c r="C62" s="37">
        <v>2</v>
      </c>
      <c r="D62" s="37">
        <v>5</v>
      </c>
      <c r="E62" s="37">
        <v>3.5</v>
      </c>
      <c r="F62" s="12">
        <f t="shared" si="12"/>
        <v>20.5</v>
      </c>
      <c r="G62" s="13">
        <f t="shared" si="13"/>
        <v>0.51249999999999996</v>
      </c>
    </row>
    <row r="63" spans="1:42" ht="15.75" x14ac:dyDescent="0.25">
      <c r="A63" s="12" t="s">
        <v>1</v>
      </c>
      <c r="B63" s="37">
        <v>3</v>
      </c>
      <c r="C63" s="37">
        <v>5</v>
      </c>
      <c r="D63" s="37">
        <v>2</v>
      </c>
      <c r="E63" s="37">
        <v>8</v>
      </c>
      <c r="F63" s="12">
        <f t="shared" si="12"/>
        <v>18</v>
      </c>
      <c r="G63" s="13">
        <f t="shared" si="13"/>
        <v>0.45</v>
      </c>
    </row>
    <row r="64" spans="1:42" ht="15.75" x14ac:dyDescent="0.25">
      <c r="A64" s="12" t="s">
        <v>1</v>
      </c>
      <c r="B64" s="37">
        <v>3</v>
      </c>
      <c r="C64" s="37">
        <v>5</v>
      </c>
      <c r="D64" s="37">
        <v>5</v>
      </c>
      <c r="E64" s="37">
        <v>4</v>
      </c>
      <c r="F64" s="12">
        <f t="shared" si="12"/>
        <v>17</v>
      </c>
      <c r="G64" s="13">
        <f t="shared" si="13"/>
        <v>0.42499999999999999</v>
      </c>
    </row>
    <row r="65" spans="1:40" ht="15.75" x14ac:dyDescent="0.25">
      <c r="A65" s="12" t="s">
        <v>1</v>
      </c>
      <c r="B65" s="37">
        <v>3</v>
      </c>
      <c r="C65" s="37">
        <v>5</v>
      </c>
      <c r="D65" s="37">
        <v>4</v>
      </c>
      <c r="E65" s="37">
        <v>5</v>
      </c>
      <c r="F65" s="12">
        <f t="shared" si="12"/>
        <v>17</v>
      </c>
      <c r="G65" s="13">
        <f t="shared" si="13"/>
        <v>0.42499999999999999</v>
      </c>
    </row>
    <row r="66" spans="1:40" ht="15.75" x14ac:dyDescent="0.25">
      <c r="A66" s="12" t="s">
        <v>2</v>
      </c>
      <c r="B66" s="37">
        <v>3</v>
      </c>
      <c r="C66" s="37">
        <v>1</v>
      </c>
      <c r="D66" s="37">
        <v>5</v>
      </c>
      <c r="E66" s="37">
        <v>7</v>
      </c>
      <c r="F66" s="12">
        <f t="shared" si="12"/>
        <v>16</v>
      </c>
      <c r="G66" s="13">
        <f t="shared" si="13"/>
        <v>0.4</v>
      </c>
    </row>
    <row r="67" spans="1:40" ht="15.75" x14ac:dyDescent="0.25">
      <c r="A67" s="12" t="s">
        <v>1</v>
      </c>
      <c r="B67" s="37">
        <v>3</v>
      </c>
      <c r="C67" s="37">
        <v>0</v>
      </c>
      <c r="D67" s="37">
        <v>6</v>
      </c>
      <c r="E67" s="37">
        <v>6</v>
      </c>
      <c r="F67" s="12">
        <f t="shared" ref="F67:F72" si="24">SUM(B67:E67)</f>
        <v>15</v>
      </c>
      <c r="G67" s="13">
        <f t="shared" ref="G67:G72" si="25">F67/40</f>
        <v>0.375</v>
      </c>
    </row>
    <row r="68" spans="1:40" ht="15.75" x14ac:dyDescent="0.25">
      <c r="A68" s="12" t="s">
        <v>1</v>
      </c>
      <c r="B68" s="37">
        <v>1</v>
      </c>
      <c r="C68" s="37">
        <v>1</v>
      </c>
      <c r="D68" s="37">
        <v>4</v>
      </c>
      <c r="E68" s="37">
        <v>4</v>
      </c>
      <c r="F68" s="12">
        <f t="shared" si="24"/>
        <v>10</v>
      </c>
      <c r="G68" s="13">
        <f t="shared" si="25"/>
        <v>0.25</v>
      </c>
    </row>
    <row r="69" spans="1:40" ht="15.75" x14ac:dyDescent="0.25">
      <c r="A69" s="12" t="s">
        <v>1</v>
      </c>
      <c r="B69" s="37">
        <v>0</v>
      </c>
      <c r="C69" s="37">
        <v>3</v>
      </c>
      <c r="D69" s="37">
        <v>6</v>
      </c>
      <c r="E69" s="37">
        <v>1</v>
      </c>
      <c r="F69" s="12">
        <f t="shared" si="24"/>
        <v>10</v>
      </c>
      <c r="G69" s="13">
        <f t="shared" si="25"/>
        <v>0.25</v>
      </c>
    </row>
    <row r="70" spans="1:40" ht="15.75" x14ac:dyDescent="0.25">
      <c r="A70" s="12" t="s">
        <v>1</v>
      </c>
      <c r="B70" s="37">
        <v>0</v>
      </c>
      <c r="C70" s="37">
        <v>0</v>
      </c>
      <c r="D70" s="37">
        <v>4</v>
      </c>
      <c r="E70" s="37">
        <v>4</v>
      </c>
      <c r="F70" s="12">
        <f t="shared" si="24"/>
        <v>8</v>
      </c>
      <c r="G70" s="13">
        <f t="shared" si="25"/>
        <v>0.2</v>
      </c>
    </row>
    <row r="71" spans="1:40" ht="15.75" x14ac:dyDescent="0.25">
      <c r="A71" s="12" t="s">
        <v>1</v>
      </c>
      <c r="B71" s="37">
        <v>0</v>
      </c>
      <c r="C71" s="37">
        <v>0</v>
      </c>
      <c r="D71" s="37">
        <v>3</v>
      </c>
      <c r="E71" s="37">
        <v>4</v>
      </c>
      <c r="F71" s="12">
        <f t="shared" si="24"/>
        <v>7</v>
      </c>
      <c r="G71" s="13">
        <f t="shared" si="25"/>
        <v>0.17499999999999999</v>
      </c>
    </row>
    <row r="72" spans="1:40" ht="15.75" x14ac:dyDescent="0.25">
      <c r="A72" s="12" t="s">
        <v>2</v>
      </c>
      <c r="B72" s="37">
        <v>0</v>
      </c>
      <c r="C72" s="37">
        <v>1</v>
      </c>
      <c r="D72" s="37">
        <v>1</v>
      </c>
      <c r="E72" s="37">
        <v>0</v>
      </c>
      <c r="F72" s="12">
        <f t="shared" si="24"/>
        <v>2</v>
      </c>
      <c r="G72" s="13">
        <f t="shared" si="25"/>
        <v>0.05</v>
      </c>
    </row>
    <row r="73" spans="1:40" ht="15.75" x14ac:dyDescent="0.25">
      <c r="A73" s="108"/>
      <c r="B73" s="128"/>
      <c r="C73" s="128"/>
      <c r="D73" s="128"/>
      <c r="E73" s="128"/>
      <c r="F73" s="129"/>
      <c r="G73" s="129"/>
      <c r="H73" s="108"/>
      <c r="I73" s="128"/>
      <c r="J73" s="128"/>
      <c r="K73" s="128"/>
      <c r="L73" s="128"/>
      <c r="M73" s="129"/>
      <c r="N73" s="129"/>
      <c r="O73" s="108"/>
      <c r="P73" s="128"/>
      <c r="Q73" s="128"/>
      <c r="R73" s="128"/>
      <c r="S73" s="128"/>
      <c r="T73" s="129"/>
      <c r="U73" s="129"/>
      <c r="V73" s="108"/>
      <c r="W73" s="128"/>
      <c r="X73" s="128"/>
      <c r="Y73" s="128"/>
      <c r="Z73" s="128"/>
      <c r="AA73" s="129"/>
      <c r="AB73" s="129"/>
      <c r="AC73" s="108"/>
      <c r="AD73" s="128"/>
      <c r="AE73" s="128"/>
      <c r="AF73" s="128"/>
      <c r="AG73" s="128"/>
      <c r="AH73" s="129"/>
      <c r="AI73" s="129"/>
      <c r="AJ73" s="108"/>
      <c r="AK73" s="128"/>
      <c r="AL73" s="128"/>
      <c r="AM73" s="128"/>
      <c r="AN73" s="128"/>
    </row>
    <row r="74" spans="1:40" ht="15.75" x14ac:dyDescent="0.25">
      <c r="A74" s="131" t="s">
        <v>128</v>
      </c>
      <c r="B74" s="132">
        <f>CORREL(B3:B72,$F$3:$F$72)</f>
        <v>0.78940881376734295</v>
      </c>
      <c r="C74" s="132">
        <f t="shared" ref="C74:E74" si="26">CORREL(C3:C72,$F$3:$F$72)</f>
        <v>0.80358361117909394</v>
      </c>
      <c r="D74" s="132">
        <f t="shared" si="26"/>
        <v>0.83539736765982209</v>
      </c>
      <c r="E74" s="132">
        <f t="shared" si="26"/>
        <v>0.74660564016346453</v>
      </c>
      <c r="F74" s="129"/>
      <c r="G74" s="129"/>
      <c r="H74" s="131" t="s">
        <v>128</v>
      </c>
      <c r="I74" s="132">
        <f>CORREL(I3:I72,$M$3:$M$72)</f>
        <v>0.56601477462251715</v>
      </c>
      <c r="J74" s="132">
        <f t="shared" ref="J74:L74" si="27">CORREL(J3:J72,$M$3:$M$72)</f>
        <v>0.72167096127304275</v>
      </c>
      <c r="K74" s="135">
        <f t="shared" si="27"/>
        <v>0.39796751493271937</v>
      </c>
      <c r="L74" s="132">
        <f t="shared" si="27"/>
        <v>0.74199856627893124</v>
      </c>
      <c r="M74" s="129"/>
      <c r="N74" s="129"/>
      <c r="O74" s="131" t="s">
        <v>128</v>
      </c>
      <c r="P74" s="132">
        <f>CORREL(P3:P72,$T$3:$T$72)</f>
        <v>0.45269299732130963</v>
      </c>
      <c r="Q74" s="132">
        <f>CORREL(Q3:Q72,$T$3:$T$72)</f>
        <v>0.7592910768750879</v>
      </c>
      <c r="R74" s="132">
        <f>CORREL(R3:R72,$T$3:$T$72)</f>
        <v>0.71383622588130813</v>
      </c>
      <c r="S74" s="132">
        <f t="shared" ref="S74" si="28">CORREL(S3:S72,$T$3:$T$72)</f>
        <v>0.65996852421515828</v>
      </c>
      <c r="T74" s="129"/>
      <c r="U74" s="129"/>
      <c r="V74" s="131" t="s">
        <v>128</v>
      </c>
      <c r="W74" s="132">
        <f>CORREL(W3:W72,$AA$3:$AA$72)</f>
        <v>0.69760544404299041</v>
      </c>
      <c r="X74" s="132">
        <f t="shared" ref="X74:Z74" si="29">CORREL(X3:X72,$AA$3:$AA$72)</f>
        <v>0.80481291742421301</v>
      </c>
      <c r="Y74" s="132">
        <f t="shared" si="29"/>
        <v>0.67264756022662742</v>
      </c>
      <c r="Z74" s="132">
        <f t="shared" si="29"/>
        <v>0.63432820851096317</v>
      </c>
      <c r="AA74" s="129"/>
      <c r="AB74" s="129"/>
      <c r="AC74" s="131" t="s">
        <v>128</v>
      </c>
      <c r="AD74" s="132">
        <f>CORREL(AD3:AD72,$AH$3:$AH$72)</f>
        <v>0.66501618368489912</v>
      </c>
      <c r="AE74" s="132">
        <f t="shared" ref="AE74:AG74" si="30">CORREL(AE3:AE72,$AH$3:$AH$72)</f>
        <v>0.63068395190405957</v>
      </c>
      <c r="AF74" s="132">
        <f t="shared" si="30"/>
        <v>0.70129677838003968</v>
      </c>
      <c r="AG74" s="132">
        <f t="shared" si="30"/>
        <v>0.64365165037287186</v>
      </c>
      <c r="AH74" s="129"/>
      <c r="AI74" s="129"/>
      <c r="AJ74" s="131" t="s">
        <v>128</v>
      </c>
      <c r="AK74" s="132">
        <f>CORREL(AK3:AK72,$AO$3:$AO$72)</f>
        <v>0.35129962686057425</v>
      </c>
      <c r="AL74" s="132">
        <f t="shared" ref="AL74:AN74" si="31">CORREL(AL3:AL72,$AO$3:$AO$72)</f>
        <v>0.63370279748054426</v>
      </c>
      <c r="AM74" s="132">
        <f t="shared" si="31"/>
        <v>0.76279726486183375</v>
      </c>
      <c r="AN74" s="132">
        <f t="shared" si="31"/>
        <v>0.66091522940344893</v>
      </c>
    </row>
    <row r="75" spans="1:40" ht="15.75" x14ac:dyDescent="0.25">
      <c r="A75" s="130"/>
      <c r="B75" s="130"/>
      <c r="C75" s="128"/>
      <c r="D75" s="128"/>
      <c r="E75" s="128"/>
      <c r="F75" s="129"/>
      <c r="G75" s="129"/>
      <c r="H75" s="130"/>
      <c r="I75" s="130"/>
      <c r="J75" s="128"/>
      <c r="K75" s="128"/>
      <c r="L75" s="128"/>
      <c r="M75" s="129"/>
      <c r="N75" s="129"/>
      <c r="O75" s="130"/>
      <c r="P75" s="130"/>
      <c r="Q75" s="128"/>
      <c r="R75" s="128"/>
      <c r="S75" s="128"/>
      <c r="T75" s="129"/>
      <c r="U75" s="129"/>
      <c r="V75" s="130"/>
      <c r="W75" s="130"/>
      <c r="X75" s="128"/>
      <c r="Y75" s="128"/>
      <c r="Z75" s="128"/>
      <c r="AA75" s="129"/>
      <c r="AB75" s="129"/>
      <c r="AC75" s="130"/>
      <c r="AD75" s="130"/>
      <c r="AE75" s="128"/>
      <c r="AF75" s="128"/>
      <c r="AG75" s="128"/>
      <c r="AH75" s="129"/>
      <c r="AI75" s="129"/>
      <c r="AJ75" s="130"/>
      <c r="AK75" s="130"/>
      <c r="AL75" s="128"/>
      <c r="AM75" s="128"/>
      <c r="AN75" s="128"/>
    </row>
    <row r="76" spans="1:40" ht="15.75" x14ac:dyDescent="0.25">
      <c r="A76" s="130"/>
      <c r="B76" s="130"/>
      <c r="C76" s="128"/>
      <c r="D76" s="128"/>
      <c r="E76" s="128"/>
      <c r="F76" s="129"/>
      <c r="G76" s="129"/>
      <c r="H76" s="130"/>
      <c r="I76" s="130"/>
      <c r="J76" s="128"/>
      <c r="K76" s="128"/>
      <c r="L76" s="128"/>
      <c r="M76" s="129"/>
      <c r="N76" s="129"/>
      <c r="O76" s="130"/>
      <c r="P76" s="130"/>
      <c r="Q76" s="128"/>
      <c r="R76" s="128"/>
      <c r="S76" s="128"/>
      <c r="T76" s="129"/>
      <c r="U76" s="129"/>
      <c r="V76" s="130"/>
      <c r="W76" s="130"/>
      <c r="X76" s="128"/>
      <c r="Y76" s="128"/>
      <c r="Z76" s="128"/>
      <c r="AA76" s="129"/>
      <c r="AB76" s="129"/>
      <c r="AC76" s="130"/>
      <c r="AD76" s="130"/>
      <c r="AE76" s="128"/>
      <c r="AF76" s="128"/>
      <c r="AG76" s="128"/>
      <c r="AH76" s="129"/>
      <c r="AI76" s="129"/>
      <c r="AJ76" s="130"/>
      <c r="AK76" s="130"/>
      <c r="AL76" s="128"/>
      <c r="AM76" s="128"/>
      <c r="AN76" s="128"/>
    </row>
    <row r="77" spans="1:40" ht="15.75" x14ac:dyDescent="0.25">
      <c r="A77" s="43"/>
      <c r="B77" s="130"/>
      <c r="C77" s="128"/>
      <c r="D77" s="128"/>
      <c r="E77" s="128"/>
      <c r="F77" s="129"/>
      <c r="G77" s="129"/>
      <c r="H77" s="43"/>
      <c r="I77" s="130"/>
      <c r="J77" s="128"/>
      <c r="K77" s="128"/>
      <c r="L77" s="128"/>
      <c r="M77" s="129"/>
      <c r="N77" s="129"/>
      <c r="O77" s="43"/>
      <c r="P77" s="130"/>
      <c r="Q77" s="128"/>
      <c r="R77" s="128"/>
      <c r="S77" s="128"/>
      <c r="T77" s="129"/>
      <c r="U77" s="129"/>
      <c r="V77" s="43"/>
      <c r="W77" s="130"/>
      <c r="X77" s="128"/>
      <c r="Y77" s="128"/>
      <c r="Z77" s="128"/>
      <c r="AA77" s="129"/>
      <c r="AB77" s="129"/>
      <c r="AC77" s="43"/>
      <c r="AD77" s="130"/>
      <c r="AE77" s="128"/>
      <c r="AF77" s="128"/>
      <c r="AG77" s="128"/>
      <c r="AH77" s="129"/>
      <c r="AI77" s="129"/>
      <c r="AJ77" s="43"/>
      <c r="AK77" s="130"/>
      <c r="AL77" s="128"/>
      <c r="AM77" s="128"/>
      <c r="AN77" s="128"/>
    </row>
    <row r="78" spans="1:40" ht="15.75" x14ac:dyDescent="0.25">
      <c r="A78" s="43"/>
      <c r="B78" s="130"/>
      <c r="C78" s="128"/>
      <c r="D78" s="128"/>
      <c r="E78" s="128"/>
      <c r="F78" s="129"/>
      <c r="G78" s="129"/>
      <c r="H78" s="43"/>
      <c r="I78" s="130"/>
      <c r="J78" s="128"/>
      <c r="K78" s="128"/>
      <c r="L78" s="128"/>
      <c r="M78" s="129"/>
      <c r="N78" s="129"/>
      <c r="O78" s="43"/>
      <c r="P78" s="130"/>
      <c r="Q78" s="128"/>
      <c r="R78" s="128"/>
      <c r="S78" s="128"/>
      <c r="T78" s="129"/>
      <c r="U78" s="129"/>
      <c r="V78" s="43"/>
      <c r="W78" s="130"/>
      <c r="X78" s="128"/>
      <c r="Y78" s="128"/>
      <c r="Z78" s="128"/>
      <c r="AA78" s="129"/>
      <c r="AB78" s="129"/>
      <c r="AC78" s="43"/>
      <c r="AD78" s="130"/>
      <c r="AE78" s="128"/>
      <c r="AF78" s="128"/>
      <c r="AG78" s="128"/>
      <c r="AH78" s="129"/>
      <c r="AI78" s="129"/>
      <c r="AJ78" s="43"/>
      <c r="AK78" s="130"/>
      <c r="AL78" s="128"/>
      <c r="AM78" s="128"/>
      <c r="AN78" s="128"/>
    </row>
    <row r="79" spans="1:40" ht="15.75" x14ac:dyDescent="0.25">
      <c r="A79" s="130"/>
      <c r="B79" s="130"/>
      <c r="C79" s="128"/>
      <c r="D79" s="128"/>
      <c r="E79" s="128"/>
      <c r="F79" s="129"/>
      <c r="G79" s="129"/>
      <c r="H79" s="130"/>
      <c r="I79" s="130"/>
      <c r="J79" s="128"/>
      <c r="K79" s="128"/>
      <c r="L79" s="128"/>
      <c r="M79" s="129"/>
      <c r="N79" s="129"/>
      <c r="O79" s="130"/>
      <c r="P79" s="130"/>
      <c r="Q79" s="128"/>
      <c r="R79" s="128"/>
      <c r="S79" s="128"/>
      <c r="T79" s="129"/>
      <c r="U79" s="129"/>
      <c r="V79" s="130"/>
      <c r="W79" s="130"/>
      <c r="X79" s="128"/>
      <c r="Y79" s="128"/>
      <c r="Z79" s="128"/>
      <c r="AA79" s="129"/>
      <c r="AB79" s="129"/>
      <c r="AC79" s="130"/>
      <c r="AD79" s="130"/>
      <c r="AE79" s="128"/>
      <c r="AF79" s="128"/>
      <c r="AG79" s="128"/>
      <c r="AH79" s="129"/>
      <c r="AI79" s="129"/>
      <c r="AJ79" s="130"/>
      <c r="AK79" s="130"/>
      <c r="AL79" s="128"/>
      <c r="AM79" s="128"/>
      <c r="AN79" s="128"/>
    </row>
    <row r="80" spans="1:40" ht="15.75" x14ac:dyDescent="0.25">
      <c r="A80" s="130"/>
      <c r="B80" s="130"/>
      <c r="C80" s="128"/>
      <c r="D80" s="128"/>
      <c r="E80" s="128"/>
      <c r="F80" s="129"/>
      <c r="G80" s="129"/>
      <c r="H80" s="130"/>
      <c r="I80" s="130"/>
      <c r="J80" s="128"/>
      <c r="K80" s="128"/>
      <c r="L80" s="128"/>
      <c r="M80" s="129"/>
      <c r="N80" s="129"/>
      <c r="O80" s="130"/>
      <c r="P80" s="130"/>
      <c r="Q80" s="128"/>
      <c r="R80" s="128"/>
      <c r="S80" s="128"/>
      <c r="T80" s="129"/>
      <c r="U80" s="129"/>
      <c r="V80" s="130"/>
      <c r="W80" s="130"/>
      <c r="X80" s="128"/>
      <c r="Y80" s="128"/>
      <c r="Z80" s="128"/>
      <c r="AA80" s="129"/>
      <c r="AB80" s="129"/>
      <c r="AC80" s="130"/>
      <c r="AD80" s="130"/>
      <c r="AE80" s="128"/>
      <c r="AF80" s="128"/>
      <c r="AG80" s="128"/>
      <c r="AH80" s="129"/>
      <c r="AI80" s="129"/>
      <c r="AJ80" s="130"/>
      <c r="AK80" s="130"/>
      <c r="AL80" s="128"/>
      <c r="AM80" s="128"/>
      <c r="AN80" s="128"/>
    </row>
    <row r="81" spans="1:40" ht="15.75" x14ac:dyDescent="0.25">
      <c r="A81" s="43"/>
      <c r="B81" s="130"/>
      <c r="C81" s="128"/>
      <c r="D81" s="128"/>
      <c r="E81" s="128"/>
      <c r="F81" s="129"/>
      <c r="G81" s="129"/>
      <c r="H81" s="43"/>
      <c r="I81" s="130"/>
      <c r="J81" s="128"/>
      <c r="K81" s="128"/>
      <c r="L81" s="128"/>
      <c r="M81" s="129"/>
      <c r="N81" s="129"/>
      <c r="O81" s="43"/>
      <c r="P81" s="130"/>
      <c r="Q81" s="128"/>
      <c r="R81" s="128"/>
      <c r="S81" s="128"/>
      <c r="T81" s="129"/>
      <c r="U81" s="129"/>
      <c r="V81" s="43"/>
      <c r="W81" s="130"/>
      <c r="X81" s="128"/>
      <c r="Y81" s="128"/>
      <c r="Z81" s="128"/>
      <c r="AA81" s="129"/>
      <c r="AB81" s="129"/>
      <c r="AC81" s="43"/>
      <c r="AD81" s="130"/>
      <c r="AE81" s="128"/>
      <c r="AF81" s="128"/>
      <c r="AG81" s="128"/>
      <c r="AH81" s="129"/>
      <c r="AI81" s="129"/>
      <c r="AJ81" s="43"/>
      <c r="AK81" s="130"/>
      <c r="AL81" s="128"/>
      <c r="AM81" s="128"/>
      <c r="AN81" s="128"/>
    </row>
    <row r="82" spans="1:40" ht="15.75" x14ac:dyDescent="0.25">
      <c r="A82" s="43"/>
      <c r="B82" s="130"/>
      <c r="C82" s="128"/>
      <c r="D82" s="128"/>
      <c r="E82" s="128"/>
      <c r="F82" s="129"/>
      <c r="G82" s="129"/>
      <c r="H82" s="43"/>
      <c r="I82" s="130"/>
      <c r="J82" s="128"/>
      <c r="K82" s="128"/>
      <c r="L82" s="128"/>
      <c r="M82" s="129"/>
      <c r="N82" s="129"/>
      <c r="O82" s="43"/>
      <c r="P82" s="130"/>
      <c r="Q82" s="128"/>
      <c r="R82" s="128"/>
      <c r="S82" s="128"/>
      <c r="T82" s="129"/>
      <c r="U82" s="129"/>
      <c r="V82" s="43"/>
      <c r="W82" s="130"/>
      <c r="X82" s="128"/>
      <c r="Y82" s="128"/>
      <c r="Z82" s="128"/>
      <c r="AA82" s="129"/>
      <c r="AB82" s="129"/>
      <c r="AC82" s="43"/>
      <c r="AD82" s="130"/>
      <c r="AE82" s="128"/>
      <c r="AF82" s="128"/>
      <c r="AG82" s="128"/>
      <c r="AH82" s="129"/>
      <c r="AI82" s="129"/>
      <c r="AJ82" s="43"/>
      <c r="AK82" s="130"/>
      <c r="AL82" s="128"/>
      <c r="AM82" s="128"/>
      <c r="AN82" s="128"/>
    </row>
    <row r="83" spans="1:40" ht="15.75" x14ac:dyDescent="0.25">
      <c r="A83" s="130"/>
      <c r="B83" s="130"/>
      <c r="C83" s="128"/>
      <c r="D83" s="128"/>
      <c r="E83" s="128"/>
      <c r="F83" s="129"/>
      <c r="G83" s="129"/>
      <c r="H83" s="130"/>
      <c r="I83" s="130"/>
      <c r="J83" s="128"/>
      <c r="K83" s="128"/>
      <c r="L83" s="128"/>
      <c r="M83" s="129"/>
      <c r="N83" s="129"/>
      <c r="O83" s="130"/>
      <c r="P83" s="130"/>
      <c r="Q83" s="128"/>
      <c r="R83" s="128"/>
      <c r="S83" s="128"/>
      <c r="T83" s="129"/>
      <c r="U83" s="129"/>
      <c r="V83" s="130"/>
      <c r="W83" s="130"/>
      <c r="X83" s="128"/>
      <c r="Y83" s="128"/>
      <c r="Z83" s="128"/>
      <c r="AA83" s="129"/>
      <c r="AB83" s="129"/>
      <c r="AC83" s="130"/>
      <c r="AD83" s="130"/>
      <c r="AE83" s="128"/>
      <c r="AF83" s="128"/>
      <c r="AG83" s="128"/>
      <c r="AH83" s="129"/>
      <c r="AI83" s="129"/>
      <c r="AJ83" s="130"/>
      <c r="AK83" s="130"/>
      <c r="AL83" s="128"/>
      <c r="AM83" s="128"/>
      <c r="AN83" s="128"/>
    </row>
    <row r="84" spans="1:40" ht="15.75" x14ac:dyDescent="0.25">
      <c r="A84" s="130"/>
      <c r="B84" s="130"/>
      <c r="C84" s="128"/>
      <c r="D84" s="128"/>
      <c r="E84" s="128"/>
      <c r="F84" s="129"/>
      <c r="G84" s="129"/>
      <c r="H84" s="130"/>
      <c r="I84" s="130"/>
      <c r="J84" s="128"/>
      <c r="K84" s="128"/>
      <c r="L84" s="128"/>
      <c r="M84" s="129"/>
      <c r="N84" s="129"/>
      <c r="O84" s="130"/>
      <c r="P84" s="130"/>
      <c r="Q84" s="128"/>
      <c r="R84" s="128"/>
      <c r="S84" s="128"/>
      <c r="T84" s="129"/>
      <c r="U84" s="129"/>
      <c r="V84" s="130"/>
      <c r="W84" s="130"/>
      <c r="X84" s="128"/>
      <c r="Y84" s="128"/>
      <c r="Z84" s="128"/>
      <c r="AA84" s="129"/>
      <c r="AB84" s="129"/>
      <c r="AC84" s="130"/>
      <c r="AD84" s="130"/>
      <c r="AE84" s="128"/>
      <c r="AF84" s="128"/>
      <c r="AG84" s="128"/>
      <c r="AH84" s="129"/>
      <c r="AI84" s="129"/>
      <c r="AJ84" s="130"/>
      <c r="AK84" s="130"/>
      <c r="AL84" s="128"/>
      <c r="AM84" s="128"/>
      <c r="AN84" s="128"/>
    </row>
    <row r="85" spans="1:40" ht="15.75" x14ac:dyDescent="0.25">
      <c r="A85" s="43"/>
      <c r="B85" s="130"/>
      <c r="C85" s="128"/>
      <c r="D85" s="128"/>
      <c r="E85" s="128"/>
      <c r="F85" s="129"/>
      <c r="G85" s="129"/>
      <c r="H85" s="43"/>
      <c r="I85" s="130"/>
      <c r="J85" s="128"/>
      <c r="K85" s="128"/>
      <c r="L85" s="128"/>
      <c r="M85" s="129"/>
      <c r="N85" s="129"/>
      <c r="O85" s="43"/>
      <c r="P85" s="130"/>
      <c r="Q85" s="128"/>
      <c r="R85" s="128"/>
      <c r="S85" s="128"/>
      <c r="T85" s="129"/>
      <c r="U85" s="129"/>
      <c r="V85" s="43"/>
      <c r="W85" s="130"/>
      <c r="X85" s="128"/>
      <c r="Y85" s="128"/>
      <c r="Z85" s="128"/>
      <c r="AA85" s="129"/>
      <c r="AB85" s="129"/>
      <c r="AC85" s="43"/>
      <c r="AD85" s="130"/>
      <c r="AE85" s="128"/>
      <c r="AF85" s="128"/>
      <c r="AG85" s="128"/>
      <c r="AH85" s="129"/>
      <c r="AI85" s="129"/>
      <c r="AJ85" s="43"/>
      <c r="AK85" s="130"/>
      <c r="AL85" s="128"/>
      <c r="AM85" s="128"/>
      <c r="AN85" s="128"/>
    </row>
    <row r="86" spans="1:40" ht="15.75" x14ac:dyDescent="0.25">
      <c r="A86" s="43"/>
      <c r="B86" s="130"/>
      <c r="C86" s="128"/>
      <c r="D86" s="128"/>
      <c r="E86" s="128"/>
      <c r="F86" s="129"/>
      <c r="G86" s="129"/>
      <c r="H86" s="43"/>
      <c r="I86" s="130"/>
      <c r="J86" s="128"/>
      <c r="K86" s="128"/>
      <c r="L86" s="128"/>
      <c r="M86" s="129"/>
      <c r="N86" s="129"/>
      <c r="O86" s="43"/>
      <c r="P86" s="130"/>
      <c r="Q86" s="128"/>
      <c r="R86" s="128"/>
      <c r="S86" s="128"/>
      <c r="T86" s="129"/>
      <c r="U86" s="129"/>
      <c r="V86" s="43"/>
      <c r="W86" s="130"/>
      <c r="X86" s="128"/>
      <c r="Y86" s="128"/>
      <c r="Z86" s="128"/>
      <c r="AA86" s="129"/>
      <c r="AB86" s="129"/>
      <c r="AC86" s="43"/>
      <c r="AD86" s="130"/>
      <c r="AE86" s="128"/>
      <c r="AF86" s="128"/>
      <c r="AG86" s="128"/>
      <c r="AH86" s="129"/>
      <c r="AI86" s="129"/>
      <c r="AJ86" s="43"/>
      <c r="AK86" s="130"/>
      <c r="AL86" s="128"/>
      <c r="AM86" s="128"/>
      <c r="AN86" s="128"/>
    </row>
    <row r="87" spans="1:40" ht="15.75" x14ac:dyDescent="0.25">
      <c r="A87" s="130"/>
      <c r="B87" s="130"/>
      <c r="C87" s="128"/>
      <c r="D87" s="128"/>
      <c r="E87" s="128"/>
      <c r="F87" s="129"/>
      <c r="G87" s="129"/>
      <c r="H87" s="130"/>
      <c r="I87" s="130"/>
      <c r="J87" s="128"/>
      <c r="K87" s="128"/>
      <c r="L87" s="128"/>
      <c r="M87" s="129"/>
      <c r="N87" s="129"/>
      <c r="O87" s="130"/>
      <c r="P87" s="130"/>
      <c r="Q87" s="128"/>
      <c r="R87" s="128"/>
      <c r="S87" s="128"/>
      <c r="T87" s="129"/>
      <c r="U87" s="129"/>
      <c r="V87" s="130"/>
      <c r="W87" s="130"/>
      <c r="X87" s="128"/>
      <c r="Y87" s="128"/>
      <c r="Z87" s="128"/>
      <c r="AA87" s="129"/>
      <c r="AB87" s="129"/>
      <c r="AC87" s="130"/>
      <c r="AD87" s="130"/>
      <c r="AE87" s="128"/>
      <c r="AF87" s="128"/>
      <c r="AG87" s="128"/>
      <c r="AH87" s="129"/>
      <c r="AI87" s="129"/>
      <c r="AJ87" s="130"/>
      <c r="AK87" s="130"/>
      <c r="AL87" s="128"/>
      <c r="AM87" s="128"/>
      <c r="AN87" s="128"/>
    </row>
    <row r="88" spans="1:40" ht="15.75" x14ac:dyDescent="0.25">
      <c r="A88" s="130"/>
      <c r="B88" s="130"/>
      <c r="C88" s="128"/>
      <c r="D88" s="128"/>
      <c r="E88" s="128"/>
      <c r="F88" s="129"/>
      <c r="G88" s="129"/>
      <c r="H88" s="130"/>
      <c r="I88" s="130"/>
      <c r="J88" s="128"/>
      <c r="K88" s="128"/>
      <c r="L88" s="128"/>
      <c r="M88" s="129"/>
      <c r="N88" s="129"/>
      <c r="O88" s="130"/>
      <c r="P88" s="130"/>
      <c r="Q88" s="128"/>
      <c r="R88" s="128"/>
      <c r="S88" s="128"/>
      <c r="T88" s="129"/>
      <c r="U88" s="129"/>
      <c r="V88" s="130"/>
      <c r="W88" s="130"/>
      <c r="X88" s="128"/>
      <c r="Y88" s="128"/>
      <c r="Z88" s="128"/>
      <c r="AA88" s="129"/>
      <c r="AB88" s="129"/>
      <c r="AC88" s="130"/>
      <c r="AD88" s="130"/>
      <c r="AE88" s="128"/>
      <c r="AF88" s="128"/>
      <c r="AG88" s="128"/>
      <c r="AH88" s="129"/>
      <c r="AI88" s="129"/>
      <c r="AJ88" s="130"/>
      <c r="AK88" s="130"/>
      <c r="AL88" s="128"/>
      <c r="AM88" s="128"/>
      <c r="AN88" s="128"/>
    </row>
    <row r="89" spans="1:40" ht="15.75" x14ac:dyDescent="0.25">
      <c r="A89" s="43"/>
      <c r="B89" s="130"/>
      <c r="C89" s="128"/>
      <c r="D89" s="128"/>
      <c r="E89" s="128"/>
      <c r="F89" s="129"/>
      <c r="G89" s="129"/>
      <c r="H89" s="43"/>
      <c r="I89" s="130"/>
      <c r="J89" s="128"/>
      <c r="K89" s="128"/>
      <c r="L89" s="128"/>
      <c r="M89" s="129"/>
      <c r="N89" s="129"/>
      <c r="O89" s="43"/>
      <c r="P89" s="130"/>
      <c r="Q89" s="128"/>
      <c r="R89" s="128"/>
      <c r="S89" s="128"/>
      <c r="T89" s="129"/>
      <c r="U89" s="129"/>
      <c r="V89" s="43"/>
      <c r="W89" s="130"/>
      <c r="X89" s="128"/>
      <c r="Y89" s="128"/>
      <c r="Z89" s="128"/>
      <c r="AA89" s="129"/>
      <c r="AB89" s="129"/>
      <c r="AC89" s="43"/>
      <c r="AD89" s="130"/>
      <c r="AE89" s="128"/>
      <c r="AF89" s="128"/>
      <c r="AG89" s="128"/>
      <c r="AH89" s="129"/>
      <c r="AI89" s="129"/>
      <c r="AJ89" s="43"/>
      <c r="AK89" s="130"/>
      <c r="AL89" s="128"/>
      <c r="AM89" s="128"/>
      <c r="AN89" s="128"/>
    </row>
    <row r="90" spans="1:40" ht="15.75" x14ac:dyDescent="0.25">
      <c r="A90" s="43"/>
      <c r="B90" s="130"/>
      <c r="C90" s="128"/>
      <c r="D90" s="128"/>
      <c r="E90" s="128"/>
      <c r="F90" s="129"/>
      <c r="G90" s="129"/>
      <c r="H90" s="43"/>
      <c r="I90" s="130"/>
      <c r="J90" s="128"/>
      <c r="K90" s="128"/>
      <c r="L90" s="128"/>
      <c r="M90" s="129"/>
      <c r="N90" s="129"/>
      <c r="O90" s="43"/>
      <c r="P90" s="130"/>
      <c r="Q90" s="128"/>
      <c r="R90" s="128"/>
      <c r="S90" s="128"/>
      <c r="T90" s="129"/>
      <c r="U90" s="129"/>
      <c r="V90" s="43"/>
      <c r="W90" s="130"/>
      <c r="X90" s="128"/>
      <c r="Y90" s="128"/>
      <c r="Z90" s="128"/>
      <c r="AA90" s="129"/>
      <c r="AB90" s="129"/>
      <c r="AC90" s="43"/>
      <c r="AD90" s="130"/>
      <c r="AE90" s="128"/>
      <c r="AF90" s="128"/>
      <c r="AG90" s="128"/>
      <c r="AH90" s="129"/>
      <c r="AI90" s="129"/>
      <c r="AJ90" s="43"/>
      <c r="AK90" s="130"/>
      <c r="AL90" s="128"/>
      <c r="AM90" s="128"/>
      <c r="AN90" s="128"/>
    </row>
    <row r="91" spans="1:40" ht="15.75" x14ac:dyDescent="0.25">
      <c r="A91" s="130"/>
      <c r="B91" s="130"/>
      <c r="C91" s="128"/>
      <c r="D91" s="128"/>
      <c r="E91" s="128"/>
      <c r="F91" s="129"/>
      <c r="G91" s="129"/>
      <c r="H91" s="130"/>
      <c r="I91" s="130"/>
      <c r="J91" s="128"/>
      <c r="K91" s="128"/>
      <c r="L91" s="128"/>
      <c r="M91" s="129"/>
      <c r="N91" s="129"/>
      <c r="O91" s="130"/>
      <c r="P91" s="130"/>
      <c r="Q91" s="128"/>
      <c r="R91" s="128"/>
      <c r="S91" s="128"/>
      <c r="T91" s="129"/>
      <c r="U91" s="129"/>
      <c r="V91" s="130"/>
      <c r="W91" s="130"/>
      <c r="X91" s="128"/>
      <c r="Y91" s="128"/>
      <c r="Z91" s="128"/>
      <c r="AA91" s="129"/>
      <c r="AB91" s="129"/>
      <c r="AC91" s="130"/>
      <c r="AD91" s="130"/>
      <c r="AE91" s="128"/>
      <c r="AF91" s="128"/>
      <c r="AG91" s="128"/>
      <c r="AH91" s="129"/>
      <c r="AI91" s="129"/>
      <c r="AJ91" s="130"/>
      <c r="AK91" s="130"/>
      <c r="AL91" s="128"/>
      <c r="AM91" s="128"/>
      <c r="AN91" s="128"/>
    </row>
    <row r="92" spans="1:40" ht="15.75" x14ac:dyDescent="0.25">
      <c r="A92" s="130"/>
      <c r="B92" s="130"/>
      <c r="C92" s="128"/>
      <c r="D92" s="128"/>
      <c r="E92" s="128"/>
      <c r="F92" s="129"/>
      <c r="G92" s="129"/>
      <c r="H92" s="130"/>
      <c r="I92" s="130"/>
      <c r="J92" s="128"/>
      <c r="K92" s="128"/>
      <c r="L92" s="128"/>
      <c r="M92" s="129"/>
      <c r="N92" s="129"/>
      <c r="O92" s="130"/>
      <c r="P92" s="130"/>
      <c r="Q92" s="128"/>
      <c r="R92" s="128"/>
      <c r="S92" s="128"/>
      <c r="T92" s="129"/>
      <c r="U92" s="129"/>
      <c r="V92" s="130"/>
      <c r="W92" s="130"/>
      <c r="X92" s="128"/>
      <c r="Y92" s="128"/>
      <c r="Z92" s="128"/>
      <c r="AA92" s="129"/>
      <c r="AB92" s="129"/>
      <c r="AC92" s="130"/>
      <c r="AD92" s="130"/>
      <c r="AE92" s="128"/>
      <c r="AF92" s="128"/>
      <c r="AG92" s="128"/>
      <c r="AH92" s="129"/>
      <c r="AI92" s="129"/>
      <c r="AJ92" s="130"/>
      <c r="AK92" s="130"/>
      <c r="AL92" s="128"/>
      <c r="AM92" s="128"/>
      <c r="AN92" s="128"/>
    </row>
    <row r="93" spans="1:40" ht="15.75" x14ac:dyDescent="0.25">
      <c r="A93" s="43"/>
      <c r="B93" s="130"/>
      <c r="C93" s="128"/>
      <c r="D93" s="128"/>
      <c r="E93" s="128"/>
      <c r="F93" s="129"/>
      <c r="G93" s="129"/>
      <c r="H93" s="43"/>
      <c r="I93" s="130"/>
      <c r="J93" s="128"/>
      <c r="K93" s="128"/>
      <c r="L93" s="128"/>
      <c r="M93" s="129"/>
      <c r="N93" s="129"/>
      <c r="O93" s="43"/>
      <c r="P93" s="130"/>
      <c r="Q93" s="128"/>
      <c r="R93" s="128"/>
      <c r="S93" s="128"/>
      <c r="T93" s="129"/>
      <c r="U93" s="129"/>
      <c r="V93" s="43"/>
      <c r="W93" s="130"/>
      <c r="X93" s="128"/>
      <c r="Y93" s="128"/>
      <c r="Z93" s="128"/>
      <c r="AA93" s="129"/>
      <c r="AB93" s="129"/>
      <c r="AC93" s="43"/>
      <c r="AD93" s="130"/>
      <c r="AE93" s="128"/>
      <c r="AF93" s="128"/>
      <c r="AG93" s="128"/>
      <c r="AH93" s="129"/>
      <c r="AI93" s="129"/>
      <c r="AJ93" s="43"/>
      <c r="AK93" s="130"/>
      <c r="AL93" s="128"/>
      <c r="AM93" s="128"/>
      <c r="AN93" s="128"/>
    </row>
    <row r="94" spans="1:40" ht="15.75" x14ac:dyDescent="0.25">
      <c r="A94" s="43"/>
      <c r="B94" s="130"/>
      <c r="C94" s="128"/>
      <c r="D94" s="128"/>
      <c r="E94" s="128"/>
      <c r="F94" s="129"/>
      <c r="G94" s="129"/>
      <c r="H94" s="43"/>
      <c r="I94" s="130"/>
      <c r="J94" s="128"/>
      <c r="K94" s="128"/>
      <c r="L94" s="128"/>
      <c r="M94" s="129"/>
      <c r="N94" s="129"/>
      <c r="O94" s="43"/>
      <c r="P94" s="130"/>
      <c r="Q94" s="128"/>
      <c r="R94" s="128"/>
      <c r="S94" s="128"/>
      <c r="T94" s="129"/>
      <c r="U94" s="129"/>
      <c r="V94" s="43"/>
      <c r="W94" s="130"/>
      <c r="X94" s="128"/>
      <c r="Y94" s="128"/>
      <c r="Z94" s="128"/>
      <c r="AA94" s="129"/>
      <c r="AB94" s="129"/>
      <c r="AC94" s="43"/>
      <c r="AD94" s="130"/>
      <c r="AE94" s="128"/>
      <c r="AF94" s="128"/>
      <c r="AG94" s="128"/>
      <c r="AH94" s="129"/>
      <c r="AI94" s="129"/>
      <c r="AJ94" s="43"/>
      <c r="AK94" s="130"/>
      <c r="AL94" s="128"/>
      <c r="AM94" s="128"/>
      <c r="AN94" s="128"/>
    </row>
    <row r="95" spans="1:40" ht="15.75" x14ac:dyDescent="0.25">
      <c r="A95" s="130"/>
      <c r="B95" s="130"/>
      <c r="C95" s="130"/>
      <c r="D95" s="130"/>
      <c r="E95" s="130"/>
      <c r="F95" s="129"/>
      <c r="G95" s="129"/>
      <c r="H95" s="130"/>
      <c r="I95" s="130"/>
      <c r="J95" s="130"/>
      <c r="K95" s="130"/>
      <c r="L95" s="130"/>
      <c r="M95" s="129"/>
      <c r="N95" s="129"/>
      <c r="O95" s="130"/>
      <c r="P95" s="130"/>
      <c r="Q95" s="130"/>
      <c r="R95" s="130"/>
      <c r="S95" s="130"/>
      <c r="T95" s="129"/>
      <c r="U95" s="129"/>
      <c r="V95" s="130"/>
      <c r="W95" s="130"/>
      <c r="X95" s="130"/>
      <c r="Y95" s="130"/>
      <c r="Z95" s="130"/>
      <c r="AA95" s="129"/>
      <c r="AB95" s="129"/>
      <c r="AC95" s="130"/>
      <c r="AD95" s="130"/>
      <c r="AE95" s="130"/>
      <c r="AF95" s="130"/>
      <c r="AG95" s="130"/>
      <c r="AH95" s="129"/>
      <c r="AI95" s="129"/>
      <c r="AJ95" s="130"/>
      <c r="AK95" s="130"/>
      <c r="AL95" s="130"/>
      <c r="AM95" s="130"/>
      <c r="AN95" s="130"/>
    </row>
    <row r="96" spans="1:40" ht="15.75" x14ac:dyDescent="0.25">
      <c r="A96" s="130"/>
      <c r="B96" s="130"/>
      <c r="C96" s="128"/>
      <c r="D96" s="128"/>
      <c r="E96" s="128"/>
      <c r="F96" s="129"/>
      <c r="G96" s="129"/>
      <c r="H96" s="130"/>
      <c r="I96" s="130"/>
      <c r="J96" s="128"/>
      <c r="K96" s="128"/>
      <c r="L96" s="128"/>
      <c r="M96" s="129"/>
      <c r="N96" s="129"/>
      <c r="O96" s="130"/>
      <c r="P96" s="130"/>
      <c r="Q96" s="128"/>
      <c r="R96" s="128"/>
      <c r="S96" s="128"/>
      <c r="T96" s="129"/>
      <c r="U96" s="129"/>
      <c r="V96" s="130"/>
      <c r="W96" s="130"/>
      <c r="X96" s="128"/>
      <c r="Y96" s="128"/>
      <c r="Z96" s="128"/>
      <c r="AA96" s="129"/>
      <c r="AB96" s="129"/>
      <c r="AC96" s="130"/>
      <c r="AD96" s="130"/>
      <c r="AE96" s="128"/>
      <c r="AF96" s="128"/>
      <c r="AG96" s="128"/>
      <c r="AH96" s="129"/>
      <c r="AI96" s="129"/>
      <c r="AJ96" s="130"/>
      <c r="AK96" s="130"/>
      <c r="AL96" s="128"/>
      <c r="AM96" s="128"/>
      <c r="AN96" s="128"/>
    </row>
    <row r="97" spans="1:40" ht="15.75" x14ac:dyDescent="0.25">
      <c r="A97" s="128"/>
      <c r="B97" s="128"/>
      <c r="C97" s="128"/>
      <c r="D97" s="128"/>
      <c r="E97" s="128"/>
      <c r="F97" s="129"/>
      <c r="G97" s="129"/>
      <c r="H97" s="128"/>
      <c r="I97" s="128"/>
      <c r="J97" s="128"/>
      <c r="K97" s="128"/>
      <c r="L97" s="128"/>
      <c r="M97" s="129"/>
      <c r="N97" s="129"/>
      <c r="O97" s="128"/>
      <c r="P97" s="128"/>
      <c r="Q97" s="128"/>
      <c r="R97" s="128"/>
      <c r="S97" s="128"/>
      <c r="T97" s="129"/>
      <c r="U97" s="129"/>
      <c r="V97" s="128"/>
      <c r="W97" s="128"/>
      <c r="X97" s="128"/>
      <c r="Y97" s="128"/>
      <c r="Z97" s="128"/>
      <c r="AA97" s="129"/>
      <c r="AB97" s="129"/>
      <c r="AC97" s="128"/>
      <c r="AD97" s="128"/>
      <c r="AE97" s="128"/>
      <c r="AF97" s="128"/>
      <c r="AG97" s="128"/>
      <c r="AH97" s="129"/>
      <c r="AI97" s="129"/>
      <c r="AJ97" s="128"/>
      <c r="AK97" s="128"/>
      <c r="AL97" s="128"/>
      <c r="AM97" s="128"/>
      <c r="AN97" s="128"/>
    </row>
  </sheetData>
  <mergeCells count="6">
    <mergeCell ref="AJ1:AP1"/>
    <mergeCell ref="A1:G1"/>
    <mergeCell ref="H1:N1"/>
    <mergeCell ref="O1:U1"/>
    <mergeCell ref="V1:AB1"/>
    <mergeCell ref="AC1:AI1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45"/>
  <sheetViews>
    <sheetView workbookViewId="0">
      <selection activeCell="K7" sqref="K7"/>
    </sheetView>
  </sheetViews>
  <sheetFormatPr defaultRowHeight="15" x14ac:dyDescent="0.25"/>
  <cols>
    <col min="3" max="3" width="16.140625" customWidth="1"/>
    <col min="4" max="4" width="11.42578125" customWidth="1"/>
    <col min="5" max="5" width="16" customWidth="1"/>
    <col min="6" max="6" width="18.7109375" customWidth="1"/>
    <col min="7" max="7" width="16.5703125" customWidth="1"/>
    <col min="8" max="8" width="24.85546875" customWidth="1"/>
    <col min="9" max="9" width="16.85546875" customWidth="1"/>
    <col min="10" max="10" width="9.5703125" bestFit="1" customWidth="1"/>
    <col min="11" max="11" width="11" customWidth="1"/>
    <col min="12" max="12" width="16.140625" customWidth="1"/>
  </cols>
  <sheetData>
    <row r="1" spans="1:18" ht="15.75" x14ac:dyDescent="0.25">
      <c r="A1" s="105" t="s">
        <v>29</v>
      </c>
      <c r="B1" s="105" t="s">
        <v>45</v>
      </c>
      <c r="C1" s="105" t="s">
        <v>138</v>
      </c>
      <c r="D1" s="105" t="s">
        <v>139</v>
      </c>
      <c r="E1" s="142" t="s">
        <v>140</v>
      </c>
      <c r="F1" s="155" t="s">
        <v>137</v>
      </c>
      <c r="G1" s="155" t="s">
        <v>141</v>
      </c>
      <c r="H1" s="155" t="s">
        <v>142</v>
      </c>
      <c r="I1" s="139" t="s">
        <v>146</v>
      </c>
      <c r="J1" s="139" t="s">
        <v>167</v>
      </c>
      <c r="O1" s="140" t="s">
        <v>143</v>
      </c>
      <c r="P1" s="140" t="s">
        <v>149</v>
      </c>
      <c r="Q1" s="141"/>
      <c r="R1" s="141"/>
    </row>
    <row r="2" spans="1:18" ht="15.75" x14ac:dyDescent="0.25">
      <c r="A2" s="184" t="s">
        <v>30</v>
      </c>
      <c r="B2" s="15" t="s">
        <v>36</v>
      </c>
      <c r="C2" s="100">
        <f>'Olomoucký kraj'!B55</f>
        <v>0.76923076923076927</v>
      </c>
      <c r="D2" s="93">
        <f>'Praha kraj'!B56</f>
        <v>0.81730769230769229</v>
      </c>
      <c r="E2" s="176">
        <f>'Karlovarský kraj'!B46</f>
        <v>0.34444444444444444</v>
      </c>
      <c r="F2" s="156">
        <f>'všechny kraje'!B97</f>
        <v>0.67785714285714282</v>
      </c>
      <c r="G2" s="143">
        <f>'všechny kraje_Pearson'!B74</f>
        <v>0.78940881376734295</v>
      </c>
      <c r="H2" s="169">
        <f>'všechny kraje'!B98</f>
        <v>5.7142857142857141E-2</v>
      </c>
      <c r="I2" s="145" t="s">
        <v>147</v>
      </c>
      <c r="J2" s="180">
        <f>'všechny kraje_reliabilita'!B76</f>
        <v>0.79294065121218016</v>
      </c>
      <c r="K2" s="180">
        <v>60</v>
      </c>
      <c r="O2" s="141"/>
      <c r="P2" s="141" t="s">
        <v>144</v>
      </c>
      <c r="Q2" s="141"/>
      <c r="R2" s="141"/>
    </row>
    <row r="3" spans="1:18" ht="15.75" x14ac:dyDescent="0.25">
      <c r="A3" s="185"/>
      <c r="B3" s="16" t="s">
        <v>37</v>
      </c>
      <c r="C3" s="90">
        <f>'Olomoucký kraj'!C55</f>
        <v>0.7057692307692307</v>
      </c>
      <c r="D3" s="91">
        <f>'Praha kraj'!C56</f>
        <v>0.81923076923076921</v>
      </c>
      <c r="E3" s="163">
        <f>'Karlovarský kraj'!C46</f>
        <v>0.39166666666666666</v>
      </c>
      <c r="F3" s="156">
        <f>'všechny kraje'!C97</f>
        <v>0.66714285714285715</v>
      </c>
      <c r="G3" s="143">
        <f>'všechny kraje_Pearson'!C74</f>
        <v>0.80358361117909394</v>
      </c>
      <c r="H3" s="169">
        <f>'všechny kraje'!C98</f>
        <v>7.1428571428571425E-2</v>
      </c>
      <c r="I3" s="145" t="s">
        <v>147</v>
      </c>
      <c r="J3" s="180">
        <f>'všechny kraje_reliabilita'!I76</f>
        <v>0.41641856200152905</v>
      </c>
      <c r="K3" s="180">
        <v>59</v>
      </c>
      <c r="O3" s="141"/>
      <c r="P3" s="141" t="s">
        <v>145</v>
      </c>
      <c r="Q3" s="141"/>
      <c r="R3" s="141"/>
    </row>
    <row r="4" spans="1:18" ht="15.75" x14ac:dyDescent="0.25">
      <c r="A4" s="185"/>
      <c r="B4" s="16" t="s">
        <v>38</v>
      </c>
      <c r="C4" s="90">
        <f>'Olomoucký kraj'!D55</f>
        <v>0.79615384615384621</v>
      </c>
      <c r="D4" s="91">
        <f>'Praha kraj'!D56</f>
        <v>0.86923076923076914</v>
      </c>
      <c r="E4" s="163">
        <f>'Karlovarský kraj'!D46</f>
        <v>0.51666666666666672</v>
      </c>
      <c r="F4" s="156">
        <f>'všechny kraje'!D97</f>
        <v>0.75142857142857145</v>
      </c>
      <c r="G4" s="143">
        <f>'všechny kraje_Pearson'!D74</f>
        <v>0.83539736765982209</v>
      </c>
      <c r="H4" s="169">
        <f>'všechny kraje'!D98</f>
        <v>1.4285714285714285E-2</v>
      </c>
      <c r="I4" s="145" t="s">
        <v>147</v>
      </c>
      <c r="J4" s="180">
        <f>'všechny kraje_reliabilita'!P76</f>
        <v>0.52371240692591781</v>
      </c>
      <c r="K4" s="180">
        <v>58</v>
      </c>
      <c r="O4" s="2"/>
      <c r="P4" s="89"/>
    </row>
    <row r="5" spans="1:18" ht="15.75" x14ac:dyDescent="0.25">
      <c r="A5" s="186"/>
      <c r="B5" s="94" t="s">
        <v>39</v>
      </c>
      <c r="C5" s="95">
        <f>'Olomoucký kraj'!E55</f>
        <v>0.7153846153846154</v>
      </c>
      <c r="D5" s="96">
        <f>'Praha kraj'!E56</f>
        <v>0.90576923076923088</v>
      </c>
      <c r="E5" s="177">
        <f>'Karlovarský kraj'!E46</f>
        <v>0.54444444444444451</v>
      </c>
      <c r="F5" s="157">
        <f>'všechny kraje'!E97</f>
        <v>0.74214285714285722</v>
      </c>
      <c r="G5" s="144">
        <f>'všechny kraje_Pearson'!E74</f>
        <v>0.74660564016346453</v>
      </c>
      <c r="H5" s="170">
        <f>'všechny kraje'!E98</f>
        <v>1.4285714285714285E-2</v>
      </c>
      <c r="I5" s="147" t="s">
        <v>147</v>
      </c>
      <c r="J5" s="180">
        <f>'všechny kraje_reliabilita'!W76</f>
        <v>0.63230567177982056</v>
      </c>
      <c r="K5" s="180">
        <v>57</v>
      </c>
    </row>
    <row r="6" spans="1:18" ht="15.75" x14ac:dyDescent="0.25">
      <c r="A6" s="187" t="s">
        <v>40</v>
      </c>
      <c r="B6" s="97" t="s">
        <v>36</v>
      </c>
      <c r="C6" s="98">
        <f>'Olomoucký kraj'!I55</f>
        <v>0.82391304347826089</v>
      </c>
      <c r="D6" s="98">
        <f>'Praha kraj'!I56</f>
        <v>0.90999999999999992</v>
      </c>
      <c r="E6" s="178">
        <f>'Karlovarský kraj'!I46</f>
        <v>0.79</v>
      </c>
      <c r="F6" s="158">
        <f>'všechny kraje'!I97</f>
        <v>0.85</v>
      </c>
      <c r="G6" s="148">
        <f>'všechny kraje_Pearson'!I74</f>
        <v>0.56601477462251715</v>
      </c>
      <c r="H6" s="171">
        <f>'všechny kraje'!I98</f>
        <v>0</v>
      </c>
      <c r="I6" s="149" t="s">
        <v>147</v>
      </c>
      <c r="J6" s="180">
        <f>'všechny kraje_reliabilita'!AD76</f>
        <v>0.54829204782951302</v>
      </c>
      <c r="K6" s="180">
        <v>56</v>
      </c>
    </row>
    <row r="7" spans="1:18" ht="15.75" x14ac:dyDescent="0.25">
      <c r="A7" s="182"/>
      <c r="B7" s="16" t="s">
        <v>37</v>
      </c>
      <c r="C7" s="91">
        <f>'Olomoucký kraj'!J55</f>
        <v>0.36521739130434783</v>
      </c>
      <c r="D7" s="91">
        <f>'Praha kraj'!J56</f>
        <v>0.74249999999999994</v>
      </c>
      <c r="E7" s="163">
        <f>'Karlovarský kraj'!J46</f>
        <v>0.42000000000000004</v>
      </c>
      <c r="F7" s="156">
        <f>'všechny kraje'!J97</f>
        <v>0.51792452830188673</v>
      </c>
      <c r="G7" s="143">
        <f>'všechny kraje_Pearson'!J74</f>
        <v>0.72167096127304275</v>
      </c>
      <c r="H7" s="169">
        <f>'všechny kraje'!J98</f>
        <v>7.5471698113207544E-2</v>
      </c>
      <c r="I7" s="145" t="s">
        <v>147</v>
      </c>
    </row>
    <row r="8" spans="1:18" ht="15.75" x14ac:dyDescent="0.25">
      <c r="A8" s="182"/>
      <c r="B8" s="16" t="s">
        <v>38</v>
      </c>
      <c r="C8" s="91">
        <f>'Olomoucký kraj'!K55</f>
        <v>0.70434782608695656</v>
      </c>
      <c r="D8" s="91">
        <f>'Praha kraj'!K56</f>
        <v>0.745</v>
      </c>
      <c r="E8" s="163">
        <f>'Karlovarský kraj'!K46</f>
        <v>0.75</v>
      </c>
      <c r="F8" s="156">
        <f>'všechny kraje'!K97</f>
        <v>0.72830188679245278</v>
      </c>
      <c r="G8" s="143">
        <f>'všechny kraje_Pearson'!K74</f>
        <v>0.39796751493271937</v>
      </c>
      <c r="H8" s="169">
        <f>'všechny kraje'!K98</f>
        <v>9.4339622641509441E-2</v>
      </c>
      <c r="I8" s="145" t="s">
        <v>147</v>
      </c>
    </row>
    <row r="9" spans="1:18" ht="15.75" x14ac:dyDescent="0.25">
      <c r="A9" s="183"/>
      <c r="B9" s="94" t="s">
        <v>39</v>
      </c>
      <c r="C9" s="96">
        <f>'Olomoucký kraj'!L55</f>
        <v>0.35652173913043478</v>
      </c>
      <c r="D9" s="96">
        <f>'Praha kraj'!L56</f>
        <v>0.6875</v>
      </c>
      <c r="E9" s="177">
        <f>'Karlovarský kraj'!L46</f>
        <v>0.19</v>
      </c>
      <c r="F9" s="159">
        <f>'všechny kraje'!L97</f>
        <v>0.45</v>
      </c>
      <c r="G9" s="150">
        <f>'všechny kraje_Pearson'!L74</f>
        <v>0.74199856627893124</v>
      </c>
      <c r="H9" s="172">
        <f>'všechny kraje'!L98</f>
        <v>0.26415094339622641</v>
      </c>
      <c r="I9" s="151" t="s">
        <v>147</v>
      </c>
    </row>
    <row r="10" spans="1:18" ht="15.75" x14ac:dyDescent="0.25">
      <c r="A10" s="187" t="s">
        <v>31</v>
      </c>
      <c r="B10" s="97" t="s">
        <v>36</v>
      </c>
      <c r="C10" s="98">
        <f>'Olomoucký kraj'!P55</f>
        <v>0.91249999999999998</v>
      </c>
      <c r="D10" s="98">
        <f>'Praha kraj'!P56</f>
        <v>0.86923076923076914</v>
      </c>
      <c r="E10" s="178">
        <f>'Karlovarský kraj'!P46</f>
        <v>0.82499999999999996</v>
      </c>
      <c r="F10" s="160">
        <f>'všechny kraje'!P97</f>
        <v>0.875</v>
      </c>
      <c r="G10" s="152">
        <f>'všechny kraje_Pearson'!P74</f>
        <v>0.45269299732130963</v>
      </c>
      <c r="H10" s="173">
        <f>'všechny kraje'!P98</f>
        <v>0</v>
      </c>
      <c r="I10" s="153" t="s">
        <v>147</v>
      </c>
    </row>
    <row r="11" spans="1:18" ht="15.75" x14ac:dyDescent="0.25">
      <c r="A11" s="182"/>
      <c r="B11" s="16" t="s">
        <v>37</v>
      </c>
      <c r="C11" s="91">
        <f>'Olomoucký kraj'!Q55</f>
        <v>0.875</v>
      </c>
      <c r="D11" s="91">
        <f>'Praha kraj'!Q56</f>
        <v>0.90961538461538471</v>
      </c>
      <c r="E11" s="163">
        <f>'Karlovarský kraj'!Q46</f>
        <v>0.85</v>
      </c>
      <c r="F11" s="156">
        <f>'všechny kraje'!Q97</f>
        <v>0.88534482758620692</v>
      </c>
      <c r="G11" s="143">
        <f>'všechny kraje_Pearson'!Q74</f>
        <v>0.7592910768750879</v>
      </c>
      <c r="H11" s="169">
        <f>'všechny kraje'!Q98</f>
        <v>1.7241379310344827E-2</v>
      </c>
      <c r="I11" s="145" t="s">
        <v>147</v>
      </c>
    </row>
    <row r="12" spans="1:18" ht="15.75" x14ac:dyDescent="0.25">
      <c r="A12" s="182"/>
      <c r="B12" s="16" t="s">
        <v>38</v>
      </c>
      <c r="C12" s="91">
        <f>'Olomoucký kraj'!R55</f>
        <v>0.73250000000000004</v>
      </c>
      <c r="D12" s="91">
        <f>'Praha kraj'!R56</f>
        <v>0.75192307692307692</v>
      </c>
      <c r="E12" s="163">
        <f>'Karlovarský kraj'!R46</f>
        <v>0.64583333333333326</v>
      </c>
      <c r="F12" s="156">
        <f>'všechny kraje'!R97</f>
        <v>0.72327586206896544</v>
      </c>
      <c r="G12" s="143">
        <f>'všechny kraje_Pearson'!R74</f>
        <v>0.71383622588130813</v>
      </c>
      <c r="H12" s="169">
        <f>'všechny kraje'!R98</f>
        <v>0</v>
      </c>
      <c r="I12" s="145" t="s">
        <v>147</v>
      </c>
    </row>
    <row r="13" spans="1:18" ht="15.75" x14ac:dyDescent="0.25">
      <c r="A13" s="183"/>
      <c r="B13" s="94" t="s">
        <v>39</v>
      </c>
      <c r="C13" s="96">
        <f>'Olomoucký kraj'!S55</f>
        <v>0.52500000000000002</v>
      </c>
      <c r="D13" s="96">
        <f>'Praha kraj'!S56</f>
        <v>0.65769230769230769</v>
      </c>
      <c r="E13" s="177">
        <f>'Karlovarský kraj'!S46</f>
        <v>0.7</v>
      </c>
      <c r="F13" s="159">
        <f>'všechny kraje'!S97</f>
        <v>0.62068965517241381</v>
      </c>
      <c r="G13" s="150">
        <f>'všechny kraje_Pearson'!S74</f>
        <v>0.65996852421515828</v>
      </c>
      <c r="H13" s="172">
        <f>'všechny kraje'!S98</f>
        <v>5.1724137931034482E-2</v>
      </c>
      <c r="I13" s="151" t="s">
        <v>147</v>
      </c>
    </row>
    <row r="14" spans="1:18" ht="15.75" x14ac:dyDescent="0.25">
      <c r="A14" s="187" t="s">
        <v>32</v>
      </c>
      <c r="B14" s="97" t="s">
        <v>36</v>
      </c>
      <c r="C14" s="98">
        <f>'Olomoucký kraj'!W55</f>
        <v>0.39772727272727271</v>
      </c>
      <c r="D14" s="98">
        <f>'Praha kraj'!W56</f>
        <v>0.48571428571428565</v>
      </c>
      <c r="E14" s="178">
        <f>'Karlovarský kraj'!W46</f>
        <v>0.51249999999999996</v>
      </c>
      <c r="F14" s="160">
        <f>'všechny kraje'!W97</f>
        <v>0.45603448275862074</v>
      </c>
      <c r="G14" s="152">
        <f>'všechny kraje_Pearson'!W74</f>
        <v>0.69760544404299041</v>
      </c>
      <c r="H14" s="173">
        <f>'všechny kraje'!W98</f>
        <v>0.1206896551724138</v>
      </c>
      <c r="I14" s="153" t="s">
        <v>147</v>
      </c>
    </row>
    <row r="15" spans="1:18" ht="15.75" x14ac:dyDescent="0.25">
      <c r="A15" s="182"/>
      <c r="B15" s="16" t="s">
        <v>37</v>
      </c>
      <c r="C15" s="91">
        <f>'Olomoucký kraj'!X55</f>
        <v>0.55227272727272725</v>
      </c>
      <c r="D15" s="91">
        <f>'Praha kraj'!X56</f>
        <v>0.62142857142857144</v>
      </c>
      <c r="E15" s="163">
        <f>'Karlovarský kraj'!X46</f>
        <v>0.58125000000000004</v>
      </c>
      <c r="F15" s="156">
        <f>'všechny kraje'!X97</f>
        <v>0.58965517241379306</v>
      </c>
      <c r="G15" s="143">
        <f>'všechny kraje_Pearson'!X74</f>
        <v>0.80481291742421301</v>
      </c>
      <c r="H15" s="169">
        <f>'všechny kraje'!X98</f>
        <v>1.7241379310344827E-2</v>
      </c>
      <c r="I15" s="145" t="s">
        <v>147</v>
      </c>
    </row>
    <row r="16" spans="1:18" ht="15.75" x14ac:dyDescent="0.25">
      <c r="A16" s="182"/>
      <c r="B16" s="16" t="s">
        <v>38</v>
      </c>
      <c r="C16" s="91">
        <f>'Olomoucký kraj'!Y55</f>
        <v>0.51818181818181819</v>
      </c>
      <c r="D16" s="91">
        <f>'Praha kraj'!Y56</f>
        <v>0.44285714285714289</v>
      </c>
      <c r="E16" s="163">
        <f>'Karlovarský kraj'!Y46</f>
        <v>0.67500000000000004</v>
      </c>
      <c r="F16" s="156">
        <f>'všechny kraje'!Y97</f>
        <v>0.50344827586206897</v>
      </c>
      <c r="G16" s="143">
        <f>'všechny kraje_Pearson'!Y74</f>
        <v>0.67264756022662742</v>
      </c>
      <c r="H16" s="169">
        <f>'všechny kraje'!Y98</f>
        <v>5.1724137931034482E-2</v>
      </c>
      <c r="I16" s="145" t="s">
        <v>147</v>
      </c>
    </row>
    <row r="17" spans="1:10" ht="15.75" x14ac:dyDescent="0.25">
      <c r="A17" s="183"/>
      <c r="B17" s="94" t="s">
        <v>39</v>
      </c>
      <c r="C17" s="96">
        <f>'Olomoucký kraj'!Z55</f>
        <v>0.38636363636363635</v>
      </c>
      <c r="D17" s="96">
        <f>'Praha kraj'!Z56</f>
        <v>0.43928571428571433</v>
      </c>
      <c r="E17" s="177">
        <f>'Karlovarský kraj'!Z46</f>
        <v>0.52500000000000002</v>
      </c>
      <c r="F17" s="159">
        <f>'všechny kraje'!Z97</f>
        <v>0.43103448275862072</v>
      </c>
      <c r="G17" s="150">
        <f>'všechny kraje_Pearson'!Z74</f>
        <v>0.63432820851096317</v>
      </c>
      <c r="H17" s="172">
        <f>'všechny kraje'!Z98</f>
        <v>0</v>
      </c>
      <c r="I17" s="151" t="s">
        <v>147</v>
      </c>
    </row>
    <row r="18" spans="1:10" ht="15.75" x14ac:dyDescent="0.25">
      <c r="A18" s="187" t="s">
        <v>33</v>
      </c>
      <c r="B18" s="97" t="s">
        <v>36</v>
      </c>
      <c r="C18" s="98">
        <f>'Olomoucký kraj'!AD55</f>
        <v>0.67500000000000004</v>
      </c>
      <c r="D18" s="98">
        <f>'Praha kraj'!AD56</f>
        <v>0.93611111111111112</v>
      </c>
      <c r="E18" s="178">
        <f>'Karlovarský kraj'!AD46</f>
        <v>0.54374999999999996</v>
      </c>
      <c r="F18" s="160">
        <f>'všechny kraje'!AD97</f>
        <v>0.72499999999999998</v>
      </c>
      <c r="G18" s="152">
        <f>'všechny kraje_Pearson'!AD74</f>
        <v>0.66501618368489912</v>
      </c>
      <c r="H18" s="173">
        <f>'všechny kraje'!AD98</f>
        <v>0</v>
      </c>
      <c r="I18" s="153" t="s">
        <v>147</v>
      </c>
    </row>
    <row r="19" spans="1:10" ht="15.75" x14ac:dyDescent="0.25">
      <c r="A19" s="182"/>
      <c r="B19" s="16" t="s">
        <v>37</v>
      </c>
      <c r="C19" s="91">
        <f>'Olomoucký kraj'!AE55</f>
        <v>0.68333333333333335</v>
      </c>
      <c r="D19" s="91">
        <f>'Praha kraj'!AE56</f>
        <v>0.68055555555555558</v>
      </c>
      <c r="E19" s="163">
        <f>'Karlovarský kraj'!AE46</f>
        <v>0.53125</v>
      </c>
      <c r="F19" s="156">
        <f>'všechny kraje'!AE97</f>
        <v>0.63557692307692304</v>
      </c>
      <c r="G19" s="143">
        <f>'všechny kraje_Pearson'!AE74</f>
        <v>0.63068395190405957</v>
      </c>
      <c r="H19" s="169">
        <f>'všechny kraje'!AE98</f>
        <v>3.8461538461538464E-2</v>
      </c>
      <c r="I19" s="145" t="s">
        <v>147</v>
      </c>
    </row>
    <row r="20" spans="1:10" ht="15.75" x14ac:dyDescent="0.25">
      <c r="A20" s="182"/>
      <c r="B20" s="16" t="s">
        <v>38</v>
      </c>
      <c r="C20" s="17">
        <f>'Olomoucký kraj'!AF55</f>
        <v>0.23333333333333334</v>
      </c>
      <c r="D20" s="17">
        <f>'Praha kraj'!AF56</f>
        <v>0.33888888888888891</v>
      </c>
      <c r="E20" s="163">
        <f>'Karlovarský kraj'!AF46</f>
        <v>4.3749999999999997E-2</v>
      </c>
      <c r="F20" s="161">
        <f>'všechny kraje'!AF97</f>
        <v>0.21153846153846154</v>
      </c>
      <c r="G20" s="143">
        <f>'všechny kraje_Pearson'!AF74</f>
        <v>0.70129677838003968</v>
      </c>
      <c r="H20" s="174">
        <f>'všechny kraje'!AF98</f>
        <v>0.40384615384615385</v>
      </c>
      <c r="I20" s="146" t="s">
        <v>148</v>
      </c>
      <c r="J20" t="s">
        <v>151</v>
      </c>
    </row>
    <row r="21" spans="1:10" ht="16.5" thickBot="1" x14ac:dyDescent="0.3">
      <c r="A21" s="188"/>
      <c r="B21" s="137" t="s">
        <v>39</v>
      </c>
      <c r="C21" s="164">
        <f>'Olomoucký kraj'!AG55</f>
        <v>0.41388888888888892</v>
      </c>
      <c r="D21" s="164">
        <f>'Praha kraj'!AG56</f>
        <v>0.33333333333333337</v>
      </c>
      <c r="E21" s="165">
        <f>'Karlovarský kraj'!AG46</f>
        <v>0.15</v>
      </c>
      <c r="F21" s="159">
        <f>'všechny kraje'!AG97</f>
        <v>0.30480769230769228</v>
      </c>
      <c r="G21" s="150">
        <f>'všechny kraje_Pearson'!AG74</f>
        <v>0.64365165037287186</v>
      </c>
      <c r="H21" s="175">
        <f>'všechny kraje'!AG98</f>
        <v>0.42307692307692307</v>
      </c>
      <c r="I21" s="154" t="s">
        <v>148</v>
      </c>
    </row>
    <row r="22" spans="1:10" ht="15.75" x14ac:dyDescent="0.25">
      <c r="A22" s="182" t="s">
        <v>34</v>
      </c>
      <c r="B22" s="15" t="s">
        <v>36</v>
      </c>
      <c r="C22" s="93">
        <f>'Olomoucký kraj'!AK55</f>
        <v>0.65227272727272723</v>
      </c>
      <c r="D22" s="136"/>
      <c r="E22" s="93"/>
      <c r="F22" s="101">
        <f>AVERAGE(F2:F21)</f>
        <v>0.61731018396047699</v>
      </c>
      <c r="G22" s="111">
        <f>AVERAGE(G2:G21)</f>
        <v>0.68192393843582311</v>
      </c>
    </row>
    <row r="23" spans="1:10" ht="15.75" x14ac:dyDescent="0.25">
      <c r="A23" s="182"/>
      <c r="B23" s="16" t="s">
        <v>37</v>
      </c>
      <c r="C23" s="91">
        <f>'Olomoucký kraj'!AL55</f>
        <v>0.55227272727272725</v>
      </c>
      <c r="D23" s="92"/>
      <c r="E23" s="91"/>
      <c r="F23" s="102"/>
    </row>
    <row r="24" spans="1:10" ht="15.75" x14ac:dyDescent="0.25">
      <c r="A24" s="182"/>
      <c r="B24" s="16" t="s">
        <v>38</v>
      </c>
      <c r="C24" s="91">
        <f>'Olomoucký kraj'!AM55</f>
        <v>0.39545454545454545</v>
      </c>
      <c r="D24" s="92"/>
      <c r="E24" s="91"/>
      <c r="F24" s="102"/>
    </row>
    <row r="25" spans="1:10" ht="15.75" x14ac:dyDescent="0.25">
      <c r="A25" s="183"/>
      <c r="B25" s="94" t="s">
        <v>39</v>
      </c>
      <c r="C25" s="96">
        <f>'Olomoucký kraj'!AN55</f>
        <v>0.48181818181818181</v>
      </c>
      <c r="D25" s="99"/>
      <c r="E25" s="96"/>
      <c r="F25" s="103"/>
    </row>
    <row r="26" spans="1:10" ht="15.75" x14ac:dyDescent="0.25">
      <c r="A26" s="187" t="s">
        <v>35</v>
      </c>
      <c r="B26" s="97" t="s">
        <v>36</v>
      </c>
      <c r="C26" s="98">
        <f>'Olomoucký kraj'!AR55</f>
        <v>0.96590909090909083</v>
      </c>
      <c r="D26" s="98">
        <f>'Praha kraj'!AR59</f>
        <v>0.94838709677419364</v>
      </c>
      <c r="E26" s="98"/>
      <c r="F26" s="104">
        <f>'všechny kraje'!AK97</f>
        <v>0.95566037735849052</v>
      </c>
    </row>
    <row r="27" spans="1:10" ht="15.75" x14ac:dyDescent="0.25">
      <c r="A27" s="182"/>
      <c r="B27" s="16" t="s">
        <v>37</v>
      </c>
      <c r="C27" s="91">
        <f>'Olomoucký kraj'!AS55</f>
        <v>0.7522727272727272</v>
      </c>
      <c r="D27" s="91">
        <f>'Praha kraj'!AS59</f>
        <v>0.76451612903225807</v>
      </c>
      <c r="E27" s="91"/>
      <c r="F27" s="102">
        <f>'všechny kraje'!AL97</f>
        <v>0.75943396226415094</v>
      </c>
    </row>
    <row r="28" spans="1:10" ht="15.75" x14ac:dyDescent="0.25">
      <c r="A28" s="182"/>
      <c r="B28" s="16" t="s">
        <v>38</v>
      </c>
      <c r="C28" s="91">
        <f>'Olomoucký kraj'!AT55</f>
        <v>0.7522727272727272</v>
      </c>
      <c r="D28" s="91">
        <f>'Praha kraj'!AT59</f>
        <v>0.69516129032258056</v>
      </c>
      <c r="E28" s="91"/>
      <c r="F28" s="102">
        <f>'všechny kraje'!AM97</f>
        <v>0.71886792452830195</v>
      </c>
    </row>
    <row r="29" spans="1:10" ht="15.75" x14ac:dyDescent="0.25">
      <c r="A29" s="183"/>
      <c r="B29" s="94" t="s">
        <v>39</v>
      </c>
      <c r="C29" s="96">
        <f>'Olomoucký kraj'!AU55</f>
        <v>0.71590909090909094</v>
      </c>
      <c r="D29" s="96">
        <f>'Praha kraj'!AU59</f>
        <v>0.74354838709677418</v>
      </c>
      <c r="E29" s="96"/>
      <c r="F29" s="103">
        <f>'všechny kraje'!AN97</f>
        <v>0.73207547169811327</v>
      </c>
    </row>
    <row r="30" spans="1:10" ht="15.75" x14ac:dyDescent="0.25">
      <c r="A30" s="187" t="s">
        <v>41</v>
      </c>
      <c r="B30" s="97" t="s">
        <v>36</v>
      </c>
      <c r="C30" s="98">
        <f>'Olomoucký kraj'!AY55</f>
        <v>0.6071428571428571</v>
      </c>
      <c r="D30" s="98"/>
      <c r="E30" s="98"/>
      <c r="F30" s="104"/>
    </row>
    <row r="31" spans="1:10" ht="15.75" x14ac:dyDescent="0.25">
      <c r="A31" s="182"/>
      <c r="B31" s="16" t="s">
        <v>37</v>
      </c>
      <c r="C31" s="91">
        <f>'Olomoucký kraj'!AZ55</f>
        <v>0.6</v>
      </c>
      <c r="D31" s="91"/>
      <c r="E31" s="91"/>
      <c r="F31" s="102"/>
    </row>
    <row r="32" spans="1:10" ht="15.75" x14ac:dyDescent="0.25">
      <c r="A32" s="182"/>
      <c r="B32" s="16" t="s">
        <v>38</v>
      </c>
      <c r="C32" s="91">
        <f>'Olomoucký kraj'!BA55</f>
        <v>0.53749999999999998</v>
      </c>
      <c r="D32" s="91"/>
      <c r="E32" s="91"/>
      <c r="F32" s="102"/>
    </row>
    <row r="33" spans="1:6" ht="15.75" x14ac:dyDescent="0.25">
      <c r="A33" s="183"/>
      <c r="B33" s="94" t="s">
        <v>39</v>
      </c>
      <c r="C33" s="96">
        <f>'Olomoucký kraj'!BB55</f>
        <v>0.27857142857142858</v>
      </c>
      <c r="D33" s="96"/>
      <c r="E33" s="96"/>
      <c r="F33" s="103"/>
    </row>
    <row r="34" spans="1:6" ht="15.75" x14ac:dyDescent="0.25">
      <c r="A34" s="187" t="s">
        <v>42</v>
      </c>
      <c r="B34" s="97" t="s">
        <v>36</v>
      </c>
      <c r="C34" s="98">
        <f>'Olomoucký kraj'!BF55</f>
        <v>0.72599999999999998</v>
      </c>
      <c r="D34" s="98"/>
      <c r="E34" s="98"/>
      <c r="F34" s="104"/>
    </row>
    <row r="35" spans="1:6" ht="15.75" x14ac:dyDescent="0.25">
      <c r="A35" s="182"/>
      <c r="B35" s="16" t="s">
        <v>37</v>
      </c>
      <c r="C35" s="91">
        <f>'Olomoucký kraj'!BG55</f>
        <v>0.45</v>
      </c>
      <c r="D35" s="91"/>
      <c r="E35" s="91"/>
      <c r="F35" s="102"/>
    </row>
    <row r="36" spans="1:6" ht="15.75" x14ac:dyDescent="0.25">
      <c r="A36" s="182"/>
      <c r="B36" s="16" t="s">
        <v>38</v>
      </c>
      <c r="C36" s="91">
        <f>'Olomoucký kraj'!BH55</f>
        <v>0.71199999999999997</v>
      </c>
      <c r="D36" s="91"/>
      <c r="E36" s="91"/>
      <c r="F36" s="102"/>
    </row>
    <row r="37" spans="1:6" ht="15.75" x14ac:dyDescent="0.25">
      <c r="A37" s="183"/>
      <c r="B37" s="94" t="s">
        <v>39</v>
      </c>
      <c r="C37" s="96">
        <f>'Olomoucký kraj'!BI55</f>
        <v>0.622</v>
      </c>
      <c r="D37" s="96"/>
      <c r="E37" s="96"/>
      <c r="F37" s="103"/>
    </row>
    <row r="38" spans="1:6" ht="15.75" x14ac:dyDescent="0.25">
      <c r="A38" s="187" t="s">
        <v>43</v>
      </c>
      <c r="B38" s="97" t="s">
        <v>36</v>
      </c>
      <c r="C38" s="98">
        <f>'Olomoucký kraj'!BM55</f>
        <v>0.86</v>
      </c>
      <c r="D38" s="98"/>
      <c r="E38" s="98"/>
      <c r="F38" s="104"/>
    </row>
    <row r="39" spans="1:6" ht="15.75" x14ac:dyDescent="0.25">
      <c r="A39" s="182"/>
      <c r="B39" s="16" t="s">
        <v>37</v>
      </c>
      <c r="C39" s="91">
        <f>'Olomoucký kraj'!BN55</f>
        <v>0.79</v>
      </c>
      <c r="D39" s="91"/>
      <c r="E39" s="91"/>
      <c r="F39" s="102"/>
    </row>
    <row r="40" spans="1:6" ht="15.75" x14ac:dyDescent="0.25">
      <c r="A40" s="182"/>
      <c r="B40" s="16" t="s">
        <v>38</v>
      </c>
      <c r="C40" s="91">
        <f>'Olomoucký kraj'!BO55</f>
        <v>0.82</v>
      </c>
      <c r="D40" s="91"/>
      <c r="E40" s="91"/>
      <c r="F40" s="102"/>
    </row>
    <row r="41" spans="1:6" ht="15.75" x14ac:dyDescent="0.25">
      <c r="A41" s="183"/>
      <c r="B41" s="94" t="s">
        <v>39</v>
      </c>
      <c r="C41" s="96">
        <f>'Olomoucký kraj'!BP55</f>
        <v>0.6925</v>
      </c>
      <c r="D41" s="96"/>
      <c r="E41" s="96"/>
      <c r="F41" s="103"/>
    </row>
    <row r="42" spans="1:6" ht="15.75" x14ac:dyDescent="0.25">
      <c r="A42" s="187" t="s">
        <v>44</v>
      </c>
      <c r="B42" s="97" t="s">
        <v>36</v>
      </c>
      <c r="C42" s="98">
        <f>'Olomoucký kraj'!BT55</f>
        <v>0.80263157894736847</v>
      </c>
      <c r="D42" s="98"/>
      <c r="E42" s="98"/>
      <c r="F42" s="104"/>
    </row>
    <row r="43" spans="1:6" ht="15.75" x14ac:dyDescent="0.25">
      <c r="A43" s="182"/>
      <c r="B43" s="16" t="s">
        <v>37</v>
      </c>
      <c r="C43" s="91">
        <f>'Olomoucký kraj'!BU55</f>
        <v>0.53157894736842104</v>
      </c>
      <c r="D43" s="91"/>
      <c r="E43" s="91"/>
      <c r="F43" s="102"/>
    </row>
    <row r="44" spans="1:6" ht="15.75" x14ac:dyDescent="0.25">
      <c r="A44" s="182"/>
      <c r="B44" s="16" t="s">
        <v>38</v>
      </c>
      <c r="C44" s="91">
        <f>'Olomoucký kraj'!BV55</f>
        <v>0.64210526315789473</v>
      </c>
      <c r="D44" s="91"/>
      <c r="E44" s="91"/>
      <c r="F44" s="102"/>
    </row>
    <row r="45" spans="1:6" ht="15.75" x14ac:dyDescent="0.25">
      <c r="A45" s="183"/>
      <c r="B45" s="94" t="s">
        <v>39</v>
      </c>
      <c r="C45" s="96">
        <f>'Olomoucký kraj'!BW55</f>
        <v>0.4026315789473684</v>
      </c>
      <c r="D45" s="96"/>
      <c r="E45" s="96"/>
      <c r="F45" s="103"/>
    </row>
  </sheetData>
  <mergeCells count="11">
    <mergeCell ref="A26:A29"/>
    <mergeCell ref="A30:A33"/>
    <mergeCell ref="A34:A37"/>
    <mergeCell ref="A38:A41"/>
    <mergeCell ref="A42:A45"/>
    <mergeCell ref="A22:A25"/>
    <mergeCell ref="A2:A5"/>
    <mergeCell ref="A6:A9"/>
    <mergeCell ref="A10:A13"/>
    <mergeCell ref="A14:A17"/>
    <mergeCell ref="A18:A21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3"/>
  <sheetViews>
    <sheetView workbookViewId="0">
      <selection activeCell="B32" sqref="B32:E32"/>
    </sheetView>
  </sheetViews>
  <sheetFormatPr defaultRowHeight="15" x14ac:dyDescent="0.25"/>
  <cols>
    <col min="1" max="1" width="20.7109375" customWidth="1"/>
    <col min="2" max="2" width="53.5703125" customWidth="1"/>
    <col min="3" max="3" width="22.140625" customWidth="1"/>
    <col min="4" max="4" width="22.7109375" customWidth="1"/>
    <col min="5" max="5" width="24.5703125" customWidth="1"/>
    <col min="8" max="8" width="0.7109375" customWidth="1"/>
    <col min="9" max="9" width="18.5703125" customWidth="1"/>
  </cols>
  <sheetData>
    <row r="1" spans="1:10" x14ac:dyDescent="0.25">
      <c r="A1" s="106" t="s">
        <v>46</v>
      </c>
      <c r="B1" s="106" t="s">
        <v>47</v>
      </c>
      <c r="C1" s="106" t="s">
        <v>79</v>
      </c>
      <c r="D1" s="106" t="s">
        <v>48</v>
      </c>
      <c r="E1" s="106" t="s">
        <v>50</v>
      </c>
    </row>
    <row r="2" spans="1:10" x14ac:dyDescent="0.25">
      <c r="A2" s="107" t="s">
        <v>154</v>
      </c>
      <c r="B2" s="107" t="s">
        <v>153</v>
      </c>
      <c r="C2" s="107"/>
      <c r="D2" s="112" t="s">
        <v>49</v>
      </c>
      <c r="E2" s="107" t="s">
        <v>51</v>
      </c>
      <c r="F2" s="107"/>
      <c r="I2" s="107" t="s">
        <v>80</v>
      </c>
      <c r="J2" s="107" t="s">
        <v>81</v>
      </c>
    </row>
    <row r="3" spans="1:10" x14ac:dyDescent="0.25">
      <c r="A3" s="107"/>
      <c r="B3" s="107" t="s">
        <v>153</v>
      </c>
      <c r="C3" s="107"/>
      <c r="D3" s="112" t="s">
        <v>60</v>
      </c>
      <c r="E3" s="107" t="s">
        <v>61</v>
      </c>
      <c r="F3" s="107"/>
      <c r="I3" s="107"/>
      <c r="J3" s="107" t="s">
        <v>52</v>
      </c>
    </row>
    <row r="4" spans="1:10" x14ac:dyDescent="0.25">
      <c r="A4" s="107"/>
      <c r="B4" s="107" t="s">
        <v>153</v>
      </c>
      <c r="C4" s="107"/>
      <c r="D4" s="112" t="s">
        <v>69</v>
      </c>
      <c r="E4" s="107" t="s">
        <v>70</v>
      </c>
      <c r="F4" s="107"/>
      <c r="I4" s="107" t="s">
        <v>168</v>
      </c>
      <c r="J4" s="107" t="s">
        <v>153</v>
      </c>
    </row>
    <row r="5" spans="1:10" x14ac:dyDescent="0.25">
      <c r="A5" s="107"/>
      <c r="B5" s="107" t="s">
        <v>153</v>
      </c>
      <c r="C5" s="107"/>
      <c r="D5" s="112" t="s">
        <v>90</v>
      </c>
      <c r="E5" s="107" t="s">
        <v>91</v>
      </c>
      <c r="F5" s="107"/>
      <c r="I5" s="107"/>
      <c r="J5" s="107" t="s">
        <v>153</v>
      </c>
    </row>
    <row r="6" spans="1:10" x14ac:dyDescent="0.25">
      <c r="A6" s="107"/>
      <c r="B6" s="107" t="s">
        <v>153</v>
      </c>
      <c r="C6" s="107"/>
      <c r="D6" s="107" t="s">
        <v>98</v>
      </c>
      <c r="E6" s="107" t="s">
        <v>99</v>
      </c>
      <c r="F6" s="107"/>
      <c r="I6" s="107"/>
      <c r="J6" s="107" t="s">
        <v>153</v>
      </c>
    </row>
    <row r="7" spans="1:10" x14ac:dyDescent="0.25">
      <c r="A7" s="107"/>
      <c r="B7" s="107" t="s">
        <v>153</v>
      </c>
      <c r="C7" s="107"/>
      <c r="D7" s="107" t="s">
        <v>107</v>
      </c>
      <c r="E7" s="107" t="s">
        <v>108</v>
      </c>
      <c r="F7" s="107"/>
      <c r="I7" s="107"/>
      <c r="J7" s="107" t="s">
        <v>153</v>
      </c>
    </row>
    <row r="8" spans="1:10" x14ac:dyDescent="0.25">
      <c r="A8" s="107"/>
      <c r="B8" s="107" t="s">
        <v>153</v>
      </c>
      <c r="C8" s="107"/>
      <c r="D8" s="107" t="s">
        <v>115</v>
      </c>
      <c r="E8" s="107" t="s">
        <v>116</v>
      </c>
      <c r="F8" s="107"/>
      <c r="I8" s="107"/>
      <c r="J8" s="107" t="s">
        <v>153</v>
      </c>
    </row>
    <row r="9" spans="1:10" x14ac:dyDescent="0.25">
      <c r="I9" s="107"/>
      <c r="J9" s="107" t="s">
        <v>153</v>
      </c>
    </row>
    <row r="10" spans="1:10" x14ac:dyDescent="0.25">
      <c r="A10" s="168" t="s">
        <v>163</v>
      </c>
      <c r="B10" s="168" t="s">
        <v>150</v>
      </c>
      <c r="C10" s="107"/>
      <c r="D10" s="112" t="s">
        <v>56</v>
      </c>
      <c r="E10" s="107" t="s">
        <v>57</v>
      </c>
      <c r="F10" s="107"/>
      <c r="I10" s="107"/>
      <c r="J10" s="107" t="s">
        <v>153</v>
      </c>
    </row>
    <row r="11" spans="1:10" x14ac:dyDescent="0.25">
      <c r="A11" s="166"/>
      <c r="B11" s="166" t="s">
        <v>165</v>
      </c>
      <c r="C11" s="107"/>
      <c r="D11" s="112" t="s">
        <v>67</v>
      </c>
      <c r="E11" s="107" t="s">
        <v>68</v>
      </c>
      <c r="F11" s="107"/>
      <c r="I11" s="168"/>
      <c r="J11" s="168" t="s">
        <v>157</v>
      </c>
    </row>
    <row r="12" spans="1:10" x14ac:dyDescent="0.25">
      <c r="A12" s="166"/>
      <c r="B12" s="166" t="s">
        <v>165</v>
      </c>
      <c r="C12" s="107"/>
      <c r="D12" s="112" t="s">
        <v>71</v>
      </c>
      <c r="E12" s="107" t="s">
        <v>72</v>
      </c>
      <c r="F12" s="107"/>
      <c r="I12" s="166" t="s">
        <v>166</v>
      </c>
      <c r="J12" s="166" t="s">
        <v>158</v>
      </c>
    </row>
    <row r="13" spans="1:10" x14ac:dyDescent="0.25">
      <c r="A13" s="166"/>
      <c r="B13" s="166" t="s">
        <v>150</v>
      </c>
      <c r="C13" s="107" t="s">
        <v>87</v>
      </c>
      <c r="D13" s="112" t="s">
        <v>88</v>
      </c>
      <c r="E13" s="107" t="s">
        <v>89</v>
      </c>
      <c r="F13" s="107"/>
      <c r="I13" s="166"/>
      <c r="J13" s="166" t="s">
        <v>159</v>
      </c>
    </row>
    <row r="14" spans="1:10" x14ac:dyDescent="0.25">
      <c r="A14" s="166"/>
      <c r="B14" s="166" t="s">
        <v>165</v>
      </c>
      <c r="C14" s="107" t="s">
        <v>55</v>
      </c>
      <c r="D14" s="112" t="s">
        <v>94</v>
      </c>
      <c r="E14" s="107" t="s">
        <v>95</v>
      </c>
      <c r="F14" s="107"/>
      <c r="I14" s="166"/>
      <c r="J14" s="166" t="s">
        <v>158</v>
      </c>
    </row>
    <row r="15" spans="1:10" x14ac:dyDescent="0.25">
      <c r="A15" s="166"/>
      <c r="B15" s="166" t="s">
        <v>165</v>
      </c>
      <c r="C15" s="107" t="s">
        <v>152</v>
      </c>
      <c r="D15" s="107" t="s">
        <v>106</v>
      </c>
      <c r="E15" s="107" t="s">
        <v>105</v>
      </c>
      <c r="F15" s="107"/>
      <c r="I15" s="167"/>
      <c r="J15" s="167" t="s">
        <v>117</v>
      </c>
    </row>
    <row r="16" spans="1:10" x14ac:dyDescent="0.25">
      <c r="A16" s="167"/>
      <c r="B16" s="167" t="s">
        <v>164</v>
      </c>
      <c r="C16" s="107"/>
      <c r="D16" s="107" t="s">
        <v>111</v>
      </c>
      <c r="E16" s="107" t="s">
        <v>112</v>
      </c>
      <c r="F16" s="107"/>
      <c r="I16" s="168" t="s">
        <v>155</v>
      </c>
      <c r="J16" s="168" t="s">
        <v>64</v>
      </c>
    </row>
    <row r="17" spans="1:10" x14ac:dyDescent="0.25">
      <c r="A17" s="168" t="s">
        <v>160</v>
      </c>
      <c r="B17" s="168" t="s">
        <v>161</v>
      </c>
      <c r="C17" s="107"/>
      <c r="D17" s="112" t="s">
        <v>58</v>
      </c>
      <c r="E17" s="107" t="s">
        <v>59</v>
      </c>
      <c r="F17" s="107"/>
      <c r="I17" s="166"/>
      <c r="J17" s="166" t="s">
        <v>64</v>
      </c>
    </row>
    <row r="18" spans="1:10" x14ac:dyDescent="0.25">
      <c r="A18" s="166"/>
      <c r="B18" s="166" t="s">
        <v>162</v>
      </c>
      <c r="C18" s="107"/>
      <c r="D18" s="112" t="s">
        <v>62</v>
      </c>
      <c r="E18" s="107" t="s">
        <v>63</v>
      </c>
      <c r="F18" s="107"/>
      <c r="I18" s="167"/>
      <c r="J18" s="167" t="s">
        <v>156</v>
      </c>
    </row>
    <row r="19" spans="1:10" x14ac:dyDescent="0.25">
      <c r="A19" s="166"/>
      <c r="B19" s="166" t="s">
        <v>161</v>
      </c>
      <c r="C19" s="107"/>
      <c r="D19" s="112" t="s">
        <v>85</v>
      </c>
      <c r="E19" s="107" t="s">
        <v>86</v>
      </c>
      <c r="F19" s="107"/>
      <c r="I19" s="168" t="s">
        <v>163</v>
      </c>
      <c r="J19" s="168" t="s">
        <v>150</v>
      </c>
    </row>
    <row r="20" spans="1:10" x14ac:dyDescent="0.25">
      <c r="A20" s="166"/>
      <c r="B20" s="166" t="s">
        <v>161</v>
      </c>
      <c r="C20" s="107" t="s">
        <v>103</v>
      </c>
      <c r="D20" s="107" t="s">
        <v>102</v>
      </c>
      <c r="E20" s="107" t="s">
        <v>104</v>
      </c>
      <c r="F20" s="107"/>
      <c r="I20" s="166"/>
      <c r="J20" s="166" t="s">
        <v>165</v>
      </c>
    </row>
    <row r="21" spans="1:10" x14ac:dyDescent="0.25">
      <c r="A21" s="166"/>
      <c r="B21" s="166" t="s">
        <v>162</v>
      </c>
      <c r="C21" s="107"/>
      <c r="D21" s="112" t="s">
        <v>96</v>
      </c>
      <c r="E21" s="107" t="s">
        <v>97</v>
      </c>
      <c r="F21" s="107"/>
      <c r="I21" s="166"/>
      <c r="J21" s="166" t="s">
        <v>165</v>
      </c>
    </row>
    <row r="22" spans="1:10" x14ac:dyDescent="0.25">
      <c r="A22" s="167"/>
      <c r="B22" s="167" t="s">
        <v>161</v>
      </c>
      <c r="C22" s="107"/>
      <c r="D22" s="107" t="s">
        <v>109</v>
      </c>
      <c r="E22" s="107" t="s">
        <v>110</v>
      </c>
      <c r="F22" s="107"/>
      <c r="I22" s="166"/>
      <c r="J22" s="166" t="s">
        <v>150</v>
      </c>
    </row>
    <row r="23" spans="1:10" x14ac:dyDescent="0.25">
      <c r="A23" s="168" t="s">
        <v>155</v>
      </c>
      <c r="B23" s="168" t="s">
        <v>64</v>
      </c>
      <c r="C23" s="107"/>
      <c r="D23" s="112" t="s">
        <v>65</v>
      </c>
      <c r="E23" s="107" t="s">
        <v>66</v>
      </c>
      <c r="F23" s="107"/>
      <c r="I23" s="166"/>
      <c r="J23" s="166" t="s">
        <v>165</v>
      </c>
    </row>
    <row r="24" spans="1:10" x14ac:dyDescent="0.25">
      <c r="A24" s="166"/>
      <c r="B24" s="166" t="s">
        <v>64</v>
      </c>
      <c r="C24" s="107"/>
      <c r="D24" s="112" t="s">
        <v>73</v>
      </c>
      <c r="E24" s="107" t="s">
        <v>74</v>
      </c>
      <c r="F24" s="107"/>
      <c r="I24" s="166"/>
      <c r="J24" s="166" t="s">
        <v>165</v>
      </c>
    </row>
    <row r="25" spans="1:10" x14ac:dyDescent="0.25">
      <c r="A25" s="167"/>
      <c r="B25" s="167" t="s">
        <v>156</v>
      </c>
      <c r="C25" s="107"/>
      <c r="D25" s="112" t="s">
        <v>92</v>
      </c>
      <c r="E25" s="107" t="s">
        <v>93</v>
      </c>
      <c r="F25" s="107"/>
      <c r="I25" s="167"/>
      <c r="J25" s="167" t="s">
        <v>164</v>
      </c>
    </row>
    <row r="26" spans="1:10" x14ac:dyDescent="0.25">
      <c r="A26" s="168"/>
      <c r="B26" s="168" t="s">
        <v>157</v>
      </c>
      <c r="C26" s="107"/>
      <c r="D26" s="112" t="s">
        <v>75</v>
      </c>
      <c r="E26" s="107" t="s">
        <v>76</v>
      </c>
      <c r="F26" s="107"/>
    </row>
    <row r="27" spans="1:10" x14ac:dyDescent="0.25">
      <c r="A27" s="166" t="s">
        <v>166</v>
      </c>
      <c r="B27" s="166" t="s">
        <v>158</v>
      </c>
      <c r="C27" s="107"/>
      <c r="D27" s="112" t="s">
        <v>77</v>
      </c>
      <c r="E27" s="107" t="s">
        <v>78</v>
      </c>
      <c r="F27" s="107"/>
    </row>
    <row r="28" spans="1:10" x14ac:dyDescent="0.25">
      <c r="A28" s="166"/>
      <c r="B28" s="166" t="s">
        <v>159</v>
      </c>
      <c r="C28" s="107"/>
      <c r="D28" s="107" t="s">
        <v>100</v>
      </c>
      <c r="E28" s="107" t="s">
        <v>101</v>
      </c>
      <c r="F28" s="107"/>
    </row>
    <row r="29" spans="1:10" x14ac:dyDescent="0.25">
      <c r="A29" s="166"/>
      <c r="B29" s="166" t="s">
        <v>158</v>
      </c>
      <c r="C29" s="107"/>
      <c r="D29" s="107" t="s">
        <v>113</v>
      </c>
      <c r="E29" s="107" t="s">
        <v>114</v>
      </c>
      <c r="F29" s="107"/>
    </row>
    <row r="30" spans="1:10" x14ac:dyDescent="0.25">
      <c r="A30" s="167"/>
      <c r="B30" s="167" t="s">
        <v>117</v>
      </c>
      <c r="C30" s="107" t="s">
        <v>118</v>
      </c>
      <c r="D30" s="107" t="s">
        <v>119</v>
      </c>
      <c r="E30" s="107"/>
      <c r="F30" s="107"/>
    </row>
    <row r="31" spans="1:10" x14ac:dyDescent="0.25">
      <c r="A31" s="107" t="s">
        <v>80</v>
      </c>
      <c r="B31" s="107" t="s">
        <v>81</v>
      </c>
      <c r="C31" s="107" t="s">
        <v>82</v>
      </c>
      <c r="D31" s="112" t="s">
        <v>83</v>
      </c>
      <c r="E31" s="107" t="s">
        <v>84</v>
      </c>
      <c r="F31" s="107"/>
    </row>
    <row r="32" spans="1:10" x14ac:dyDescent="0.25">
      <c r="A32" s="107"/>
      <c r="B32" s="107" t="s">
        <v>52</v>
      </c>
      <c r="C32" s="107"/>
      <c r="D32" s="112" t="s">
        <v>53</v>
      </c>
      <c r="E32" s="107" t="s">
        <v>54</v>
      </c>
      <c r="F32" s="107"/>
    </row>
    <row r="33" spans="1:6" x14ac:dyDescent="0.25">
      <c r="A33" s="107"/>
      <c r="B33" s="107"/>
      <c r="C33" s="107"/>
      <c r="D33" s="107"/>
      <c r="E33" s="107"/>
      <c r="F33" s="107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6"/>
  <sheetViews>
    <sheetView tabSelected="1" topLeftCell="W1" workbookViewId="0">
      <selection activeCell="AK74" sqref="AK74"/>
    </sheetView>
  </sheetViews>
  <sheetFormatPr defaultRowHeight="15" x14ac:dyDescent="0.25"/>
  <sheetData>
    <row r="1" spans="1:42" ht="18.75" x14ac:dyDescent="0.3">
      <c r="A1" s="181" t="s">
        <v>0</v>
      </c>
      <c r="B1" s="181"/>
      <c r="C1" s="181"/>
      <c r="D1" s="181"/>
      <c r="E1" s="181"/>
      <c r="F1" s="181"/>
      <c r="G1" s="181"/>
      <c r="H1" s="181" t="s">
        <v>10</v>
      </c>
      <c r="I1" s="181"/>
      <c r="J1" s="181"/>
      <c r="K1" s="181"/>
      <c r="L1" s="181"/>
      <c r="M1" s="181"/>
      <c r="N1" s="181"/>
      <c r="O1" s="181" t="s">
        <v>11</v>
      </c>
      <c r="P1" s="181"/>
      <c r="Q1" s="181"/>
      <c r="R1" s="181"/>
      <c r="S1" s="181"/>
      <c r="T1" s="181"/>
      <c r="U1" s="181"/>
      <c r="V1" s="181" t="s">
        <v>12</v>
      </c>
      <c r="W1" s="181"/>
      <c r="X1" s="181"/>
      <c r="Y1" s="181"/>
      <c r="Z1" s="181"/>
      <c r="AA1" s="181"/>
      <c r="AB1" s="181"/>
      <c r="AC1" s="181" t="s">
        <v>13</v>
      </c>
      <c r="AD1" s="181"/>
      <c r="AE1" s="181"/>
      <c r="AF1" s="181"/>
      <c r="AG1" s="181"/>
      <c r="AH1" s="181"/>
      <c r="AI1" s="181"/>
      <c r="AJ1" s="181" t="s">
        <v>15</v>
      </c>
      <c r="AK1" s="181"/>
      <c r="AL1" s="181"/>
      <c r="AM1" s="181"/>
      <c r="AN1" s="181"/>
      <c r="AO1" s="181"/>
      <c r="AP1" s="181"/>
    </row>
    <row r="2" spans="1:42" ht="15.75" x14ac:dyDescent="0.25">
      <c r="A2" s="4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4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4" t="s">
        <v>3</v>
      </c>
      <c r="P2" s="5" t="s">
        <v>4</v>
      </c>
      <c r="Q2" s="5" t="s">
        <v>5</v>
      </c>
      <c r="R2" s="5" t="s">
        <v>6</v>
      </c>
      <c r="S2" s="5" t="s">
        <v>7</v>
      </c>
      <c r="T2" s="5" t="s">
        <v>8</v>
      </c>
      <c r="U2" s="5" t="s">
        <v>9</v>
      </c>
      <c r="V2" s="4" t="s">
        <v>3</v>
      </c>
      <c r="W2" s="5" t="s">
        <v>4</v>
      </c>
      <c r="X2" s="5" t="s">
        <v>5</v>
      </c>
      <c r="Y2" s="5" t="s">
        <v>6</v>
      </c>
      <c r="Z2" s="5" t="s">
        <v>7</v>
      </c>
      <c r="AA2" s="5" t="s">
        <v>8</v>
      </c>
      <c r="AB2" s="5" t="s">
        <v>9</v>
      </c>
      <c r="AC2" s="4" t="s">
        <v>3</v>
      </c>
      <c r="AD2" s="5" t="s">
        <v>4</v>
      </c>
      <c r="AE2" s="5" t="s">
        <v>5</v>
      </c>
      <c r="AF2" s="5" t="s">
        <v>6</v>
      </c>
      <c r="AG2" s="5" t="s">
        <v>7</v>
      </c>
      <c r="AH2" s="5" t="s">
        <v>8</v>
      </c>
      <c r="AI2" s="5" t="s">
        <v>9</v>
      </c>
      <c r="AJ2" s="4" t="s">
        <v>3</v>
      </c>
      <c r="AK2" s="5" t="s">
        <v>4</v>
      </c>
      <c r="AL2" s="5" t="s">
        <v>5</v>
      </c>
      <c r="AM2" s="5" t="s">
        <v>6</v>
      </c>
      <c r="AN2" s="5" t="s">
        <v>7</v>
      </c>
      <c r="AO2" s="5" t="s">
        <v>8</v>
      </c>
      <c r="AP2" s="5" t="s">
        <v>9</v>
      </c>
    </row>
    <row r="3" spans="1:42" ht="15.75" x14ac:dyDescent="0.25">
      <c r="A3" s="52" t="s">
        <v>1</v>
      </c>
      <c r="B3" s="44">
        <v>10</v>
      </c>
      <c r="C3" s="3">
        <v>10</v>
      </c>
      <c r="D3" s="3">
        <v>10</v>
      </c>
      <c r="E3" s="3">
        <v>10</v>
      </c>
      <c r="F3" s="52">
        <f t="shared" ref="F3:F34" si="0">SUM(B3:E3)</f>
        <v>40</v>
      </c>
      <c r="G3" s="53">
        <f t="shared" ref="G3:G34" si="1">F3/40</f>
        <v>1</v>
      </c>
      <c r="H3" s="54" t="s">
        <v>1</v>
      </c>
      <c r="I3" s="7">
        <v>10</v>
      </c>
      <c r="J3" s="7">
        <v>10</v>
      </c>
      <c r="K3" s="7">
        <v>10</v>
      </c>
      <c r="L3" s="7">
        <v>10</v>
      </c>
      <c r="M3" s="52">
        <f t="shared" ref="M3:M34" si="2">SUM(I3:L3)</f>
        <v>40</v>
      </c>
      <c r="N3" s="53">
        <f t="shared" ref="N3:N34" si="3">M3/40</f>
        <v>1</v>
      </c>
      <c r="O3" s="54" t="s">
        <v>1</v>
      </c>
      <c r="P3" s="10">
        <v>9.5</v>
      </c>
      <c r="Q3" s="10">
        <v>10</v>
      </c>
      <c r="R3" s="10">
        <v>9</v>
      </c>
      <c r="S3" s="10">
        <v>10</v>
      </c>
      <c r="T3" s="52">
        <f t="shared" ref="T3:T34" si="4">SUM(P3:S3)</f>
        <v>38.5</v>
      </c>
      <c r="U3" s="53">
        <f t="shared" ref="U3:U34" si="5">T3/40</f>
        <v>0.96250000000000002</v>
      </c>
      <c r="V3" s="54" t="s">
        <v>1</v>
      </c>
      <c r="W3" s="10">
        <v>10</v>
      </c>
      <c r="X3" s="10">
        <v>8</v>
      </c>
      <c r="Y3" s="10">
        <v>8</v>
      </c>
      <c r="Z3" s="10">
        <v>10</v>
      </c>
      <c r="AA3" s="52">
        <f t="shared" ref="AA3:AA34" si="6">SUM(W3:Z3)</f>
        <v>36</v>
      </c>
      <c r="AB3" s="53">
        <f t="shared" ref="AB3:AB34" si="7">AA3/40</f>
        <v>0.9</v>
      </c>
      <c r="AC3" s="54" t="s">
        <v>1</v>
      </c>
      <c r="AD3" s="10">
        <v>8</v>
      </c>
      <c r="AE3" s="10">
        <v>10</v>
      </c>
      <c r="AF3" s="10">
        <v>4.5</v>
      </c>
      <c r="AG3" s="10">
        <v>10</v>
      </c>
      <c r="AH3" s="52">
        <f t="shared" ref="AH3:AH34" si="8">SUM(AD3:AG3)</f>
        <v>32.5</v>
      </c>
      <c r="AI3" s="53">
        <f t="shared" ref="AI3:AI34" si="9">AH3/40</f>
        <v>0.8125</v>
      </c>
      <c r="AJ3" s="63" t="s">
        <v>2</v>
      </c>
      <c r="AK3" s="10">
        <v>10</v>
      </c>
      <c r="AL3" s="10">
        <v>10</v>
      </c>
      <c r="AM3" s="10">
        <v>10</v>
      </c>
      <c r="AN3" s="10">
        <v>10</v>
      </c>
      <c r="AO3" s="11">
        <f t="shared" ref="AO3:AO34" si="10">SUM(AK3:AN3)</f>
        <v>40</v>
      </c>
      <c r="AP3" s="64">
        <f t="shared" ref="AP3:AP34" si="11">AO3/40</f>
        <v>1</v>
      </c>
    </row>
    <row r="4" spans="1:42" ht="15.75" x14ac:dyDescent="0.25">
      <c r="A4" s="52" t="s">
        <v>1</v>
      </c>
      <c r="B4" s="45">
        <v>10</v>
      </c>
      <c r="C4" s="1">
        <v>10</v>
      </c>
      <c r="D4" s="1">
        <v>9</v>
      </c>
      <c r="E4" s="1">
        <v>9</v>
      </c>
      <c r="F4" s="52">
        <f t="shared" si="0"/>
        <v>38</v>
      </c>
      <c r="G4" s="53">
        <f t="shared" si="1"/>
        <v>0.95</v>
      </c>
      <c r="H4" s="54" t="s">
        <v>1</v>
      </c>
      <c r="I4" s="8">
        <v>10</v>
      </c>
      <c r="J4" s="8">
        <v>1</v>
      </c>
      <c r="K4" s="8">
        <v>10</v>
      </c>
      <c r="L4" s="8">
        <v>10</v>
      </c>
      <c r="M4" s="52">
        <f t="shared" si="2"/>
        <v>31</v>
      </c>
      <c r="N4" s="53">
        <f t="shared" si="3"/>
        <v>0.77500000000000002</v>
      </c>
      <c r="O4" s="54" t="s">
        <v>2</v>
      </c>
      <c r="P4" s="8">
        <v>10</v>
      </c>
      <c r="Q4" s="8">
        <v>10</v>
      </c>
      <c r="R4" s="8">
        <v>10</v>
      </c>
      <c r="S4" s="8">
        <v>8.5</v>
      </c>
      <c r="T4" s="52">
        <f t="shared" si="4"/>
        <v>38.5</v>
      </c>
      <c r="U4" s="53">
        <f t="shared" si="5"/>
        <v>0.96250000000000002</v>
      </c>
      <c r="V4" s="54" t="s">
        <v>1</v>
      </c>
      <c r="W4" s="8">
        <v>10</v>
      </c>
      <c r="X4" s="8">
        <v>9</v>
      </c>
      <c r="Y4" s="8">
        <v>10</v>
      </c>
      <c r="Z4" s="8">
        <v>5.5</v>
      </c>
      <c r="AA4" s="52">
        <f t="shared" si="6"/>
        <v>34.5</v>
      </c>
      <c r="AB4" s="53">
        <f t="shared" si="7"/>
        <v>0.86250000000000004</v>
      </c>
      <c r="AC4" s="54" t="s">
        <v>1</v>
      </c>
      <c r="AD4" s="8">
        <v>7</v>
      </c>
      <c r="AE4" s="8">
        <v>6.5</v>
      </c>
      <c r="AF4" s="8">
        <v>7.5</v>
      </c>
      <c r="AG4" s="8">
        <v>10</v>
      </c>
      <c r="AH4" s="52">
        <f t="shared" si="8"/>
        <v>31</v>
      </c>
      <c r="AI4" s="53">
        <f t="shared" si="9"/>
        <v>0.77500000000000002</v>
      </c>
      <c r="AJ4" s="65" t="s">
        <v>1</v>
      </c>
      <c r="AK4" s="8">
        <v>10</v>
      </c>
      <c r="AL4" s="8">
        <v>9</v>
      </c>
      <c r="AM4" s="8">
        <v>9</v>
      </c>
      <c r="AN4" s="8">
        <v>10</v>
      </c>
      <c r="AO4" s="12">
        <f t="shared" si="10"/>
        <v>38</v>
      </c>
      <c r="AP4" s="66">
        <f t="shared" si="11"/>
        <v>0.95</v>
      </c>
    </row>
    <row r="5" spans="1:42" ht="15.75" x14ac:dyDescent="0.25">
      <c r="A5" s="52" t="s">
        <v>1</v>
      </c>
      <c r="B5" s="45">
        <v>9</v>
      </c>
      <c r="C5" s="1">
        <v>10</v>
      </c>
      <c r="D5" s="1">
        <v>9.5</v>
      </c>
      <c r="E5" s="1">
        <v>9</v>
      </c>
      <c r="F5" s="52">
        <f t="shared" si="0"/>
        <v>37.5</v>
      </c>
      <c r="G5" s="53">
        <f t="shared" si="1"/>
        <v>0.9375</v>
      </c>
      <c r="H5" s="54" t="s">
        <v>1</v>
      </c>
      <c r="I5" s="8">
        <v>10</v>
      </c>
      <c r="J5" s="8">
        <v>9</v>
      </c>
      <c r="K5" s="8">
        <v>1</v>
      </c>
      <c r="L5" s="8">
        <v>10</v>
      </c>
      <c r="M5" s="52">
        <f t="shared" si="2"/>
        <v>30</v>
      </c>
      <c r="N5" s="53">
        <f t="shared" si="3"/>
        <v>0.75</v>
      </c>
      <c r="O5" s="54" t="s">
        <v>1</v>
      </c>
      <c r="P5" s="8">
        <v>9.5</v>
      </c>
      <c r="Q5" s="8">
        <v>10</v>
      </c>
      <c r="R5" s="8">
        <v>9.5</v>
      </c>
      <c r="S5" s="8">
        <v>8.5</v>
      </c>
      <c r="T5" s="52">
        <f t="shared" si="4"/>
        <v>37.5</v>
      </c>
      <c r="U5" s="53">
        <f t="shared" si="5"/>
        <v>0.9375</v>
      </c>
      <c r="V5" s="54" t="s">
        <v>1</v>
      </c>
      <c r="W5" s="8">
        <v>10</v>
      </c>
      <c r="X5" s="8">
        <v>7</v>
      </c>
      <c r="Y5" s="8">
        <v>4.5</v>
      </c>
      <c r="Z5" s="8">
        <v>4.5</v>
      </c>
      <c r="AA5" s="52">
        <f t="shared" si="6"/>
        <v>26</v>
      </c>
      <c r="AB5" s="53">
        <f t="shared" si="7"/>
        <v>0.65</v>
      </c>
      <c r="AC5" s="54" t="s">
        <v>1</v>
      </c>
      <c r="AD5" s="8">
        <v>10</v>
      </c>
      <c r="AE5" s="8">
        <v>7</v>
      </c>
      <c r="AF5" s="8">
        <v>4</v>
      </c>
      <c r="AG5" s="8">
        <v>10</v>
      </c>
      <c r="AH5" s="52">
        <f t="shared" si="8"/>
        <v>31</v>
      </c>
      <c r="AI5" s="53">
        <f t="shared" si="9"/>
        <v>0.77500000000000002</v>
      </c>
      <c r="AJ5" s="65" t="s">
        <v>1</v>
      </c>
      <c r="AK5" s="8">
        <v>10</v>
      </c>
      <c r="AL5" s="8">
        <v>7.5</v>
      </c>
      <c r="AM5" s="8">
        <v>10</v>
      </c>
      <c r="AN5" s="8">
        <v>10</v>
      </c>
      <c r="AO5" s="12">
        <f t="shared" si="10"/>
        <v>37.5</v>
      </c>
      <c r="AP5" s="66">
        <f t="shared" si="11"/>
        <v>0.9375</v>
      </c>
    </row>
    <row r="6" spans="1:42" ht="15.75" x14ac:dyDescent="0.25">
      <c r="A6" s="52" t="s">
        <v>1</v>
      </c>
      <c r="B6" s="45">
        <v>10</v>
      </c>
      <c r="C6" s="1">
        <v>8.5</v>
      </c>
      <c r="D6" s="1">
        <v>10</v>
      </c>
      <c r="E6" s="1">
        <v>9</v>
      </c>
      <c r="F6" s="52">
        <f t="shared" si="0"/>
        <v>37.5</v>
      </c>
      <c r="G6" s="53">
        <f t="shared" si="1"/>
        <v>0.9375</v>
      </c>
      <c r="H6" s="54" t="s">
        <v>1</v>
      </c>
      <c r="I6" s="8">
        <v>10</v>
      </c>
      <c r="J6" s="8">
        <v>10</v>
      </c>
      <c r="K6" s="8">
        <v>2</v>
      </c>
      <c r="L6" s="8">
        <v>8</v>
      </c>
      <c r="M6" s="52">
        <f t="shared" si="2"/>
        <v>30</v>
      </c>
      <c r="N6" s="53">
        <f t="shared" si="3"/>
        <v>0.75</v>
      </c>
      <c r="O6" s="54" t="s">
        <v>1</v>
      </c>
      <c r="P6" s="8">
        <v>9.5</v>
      </c>
      <c r="Q6" s="8">
        <v>10</v>
      </c>
      <c r="R6" s="8">
        <v>10</v>
      </c>
      <c r="S6" s="8">
        <v>8</v>
      </c>
      <c r="T6" s="52">
        <f t="shared" si="4"/>
        <v>37.5</v>
      </c>
      <c r="U6" s="53">
        <f t="shared" si="5"/>
        <v>0.9375</v>
      </c>
      <c r="V6" s="54" t="s">
        <v>1</v>
      </c>
      <c r="W6" s="8">
        <v>2</v>
      </c>
      <c r="X6" s="8">
        <v>6</v>
      </c>
      <c r="Y6" s="8">
        <v>10</v>
      </c>
      <c r="Z6" s="8">
        <v>6</v>
      </c>
      <c r="AA6" s="52">
        <f t="shared" si="6"/>
        <v>24</v>
      </c>
      <c r="AB6" s="53">
        <f t="shared" si="7"/>
        <v>0.6</v>
      </c>
      <c r="AC6" s="54" t="s">
        <v>1</v>
      </c>
      <c r="AD6" s="8">
        <v>10</v>
      </c>
      <c r="AE6" s="8">
        <v>10</v>
      </c>
      <c r="AF6" s="8">
        <v>6</v>
      </c>
      <c r="AG6" s="8">
        <v>0.5</v>
      </c>
      <c r="AH6" s="52">
        <f t="shared" si="8"/>
        <v>26.5</v>
      </c>
      <c r="AI6" s="53">
        <f t="shared" si="9"/>
        <v>0.66249999999999998</v>
      </c>
      <c r="AJ6" s="65" t="s">
        <v>1</v>
      </c>
      <c r="AK6" s="8">
        <v>10</v>
      </c>
      <c r="AL6" s="8">
        <v>8</v>
      </c>
      <c r="AM6" s="8">
        <v>8</v>
      </c>
      <c r="AN6" s="8">
        <v>10</v>
      </c>
      <c r="AO6" s="12">
        <f t="shared" si="10"/>
        <v>36</v>
      </c>
      <c r="AP6" s="66">
        <f t="shared" si="11"/>
        <v>0.9</v>
      </c>
    </row>
    <row r="7" spans="1:42" ht="15.75" x14ac:dyDescent="0.25">
      <c r="A7" s="52" t="s">
        <v>1</v>
      </c>
      <c r="B7" s="45">
        <v>9.5</v>
      </c>
      <c r="C7" s="1">
        <v>10</v>
      </c>
      <c r="D7" s="1">
        <v>9.5</v>
      </c>
      <c r="E7" s="1">
        <v>8</v>
      </c>
      <c r="F7" s="52">
        <f t="shared" si="0"/>
        <v>37</v>
      </c>
      <c r="G7" s="53">
        <f t="shared" si="1"/>
        <v>0.92500000000000004</v>
      </c>
      <c r="H7" s="54" t="s">
        <v>1</v>
      </c>
      <c r="I7" s="8">
        <v>10</v>
      </c>
      <c r="J7" s="8">
        <v>6</v>
      </c>
      <c r="K7" s="8">
        <v>10</v>
      </c>
      <c r="L7" s="8">
        <v>4</v>
      </c>
      <c r="M7" s="52">
        <f t="shared" si="2"/>
        <v>30</v>
      </c>
      <c r="N7" s="53">
        <f t="shared" si="3"/>
        <v>0.75</v>
      </c>
      <c r="O7" s="54" t="s">
        <v>1</v>
      </c>
      <c r="P7" s="8">
        <v>10</v>
      </c>
      <c r="Q7" s="8">
        <v>10</v>
      </c>
      <c r="R7" s="8">
        <v>7.5</v>
      </c>
      <c r="S7" s="8">
        <v>8.5</v>
      </c>
      <c r="T7" s="52">
        <f t="shared" si="4"/>
        <v>36</v>
      </c>
      <c r="U7" s="53">
        <f t="shared" si="5"/>
        <v>0.9</v>
      </c>
      <c r="V7" s="54" t="s">
        <v>2</v>
      </c>
      <c r="W7" s="8">
        <v>5</v>
      </c>
      <c r="X7" s="8">
        <v>7.5</v>
      </c>
      <c r="Y7" s="8">
        <v>5</v>
      </c>
      <c r="Z7" s="8">
        <v>4.5</v>
      </c>
      <c r="AA7" s="52">
        <f t="shared" si="6"/>
        <v>22</v>
      </c>
      <c r="AB7" s="53">
        <f t="shared" si="7"/>
        <v>0.55000000000000004</v>
      </c>
      <c r="AC7" s="54" t="s">
        <v>1</v>
      </c>
      <c r="AD7" s="8">
        <v>8</v>
      </c>
      <c r="AE7" s="8">
        <v>10</v>
      </c>
      <c r="AF7" s="8">
        <v>4</v>
      </c>
      <c r="AG7" s="8">
        <v>4</v>
      </c>
      <c r="AH7" s="52">
        <f t="shared" si="8"/>
        <v>26</v>
      </c>
      <c r="AI7" s="53">
        <f t="shared" si="9"/>
        <v>0.65</v>
      </c>
      <c r="AJ7" s="65" t="s">
        <v>1</v>
      </c>
      <c r="AK7" s="8">
        <v>9.5</v>
      </c>
      <c r="AL7" s="8">
        <v>8</v>
      </c>
      <c r="AM7" s="8">
        <v>8</v>
      </c>
      <c r="AN7" s="8">
        <v>10</v>
      </c>
      <c r="AO7" s="12">
        <f t="shared" si="10"/>
        <v>35.5</v>
      </c>
      <c r="AP7" s="66">
        <f t="shared" si="11"/>
        <v>0.88749999999999996</v>
      </c>
    </row>
    <row r="8" spans="1:42" ht="15.75" x14ac:dyDescent="0.25">
      <c r="A8" s="52" t="s">
        <v>2</v>
      </c>
      <c r="B8" s="45">
        <v>10</v>
      </c>
      <c r="C8" s="1">
        <v>10</v>
      </c>
      <c r="D8" s="1">
        <v>10</v>
      </c>
      <c r="E8" s="1">
        <v>7</v>
      </c>
      <c r="F8" s="52">
        <f t="shared" si="0"/>
        <v>37</v>
      </c>
      <c r="G8" s="53">
        <f t="shared" si="1"/>
        <v>0.92500000000000004</v>
      </c>
      <c r="H8" s="54" t="s">
        <v>1</v>
      </c>
      <c r="I8" s="8">
        <v>9.5</v>
      </c>
      <c r="J8" s="8">
        <v>9</v>
      </c>
      <c r="K8" s="8">
        <v>7</v>
      </c>
      <c r="L8" s="8">
        <v>4</v>
      </c>
      <c r="M8" s="52">
        <f t="shared" si="2"/>
        <v>29.5</v>
      </c>
      <c r="N8" s="53">
        <f t="shared" si="3"/>
        <v>0.73750000000000004</v>
      </c>
      <c r="O8" s="54" t="s">
        <v>1</v>
      </c>
      <c r="P8" s="8">
        <v>9.5</v>
      </c>
      <c r="Q8" s="8">
        <v>10</v>
      </c>
      <c r="R8" s="8">
        <v>9</v>
      </c>
      <c r="S8" s="8">
        <v>7.5</v>
      </c>
      <c r="T8" s="52">
        <f t="shared" si="4"/>
        <v>36</v>
      </c>
      <c r="U8" s="53">
        <f t="shared" si="5"/>
        <v>0.9</v>
      </c>
      <c r="V8" s="54" t="s">
        <v>2</v>
      </c>
      <c r="W8" s="8">
        <v>2</v>
      </c>
      <c r="X8" s="8">
        <v>8</v>
      </c>
      <c r="Y8" s="8">
        <v>7</v>
      </c>
      <c r="Z8" s="8">
        <v>4</v>
      </c>
      <c r="AA8" s="52">
        <f t="shared" si="6"/>
        <v>21</v>
      </c>
      <c r="AB8" s="53">
        <f t="shared" si="7"/>
        <v>0.52500000000000002</v>
      </c>
      <c r="AC8" s="54" t="s">
        <v>1</v>
      </c>
      <c r="AD8" s="8">
        <v>8</v>
      </c>
      <c r="AE8" s="8">
        <v>9.5</v>
      </c>
      <c r="AF8" s="8">
        <v>1</v>
      </c>
      <c r="AG8" s="8">
        <v>4.5</v>
      </c>
      <c r="AH8" s="52">
        <f t="shared" si="8"/>
        <v>23</v>
      </c>
      <c r="AI8" s="53">
        <f t="shared" si="9"/>
        <v>0.57499999999999996</v>
      </c>
      <c r="AJ8" s="65" t="s">
        <v>1</v>
      </c>
      <c r="AK8" s="8">
        <v>10</v>
      </c>
      <c r="AL8" s="8">
        <v>9</v>
      </c>
      <c r="AM8" s="8">
        <v>8.5</v>
      </c>
      <c r="AN8" s="8">
        <v>8</v>
      </c>
      <c r="AO8" s="12">
        <f t="shared" si="10"/>
        <v>35.5</v>
      </c>
      <c r="AP8" s="66">
        <f t="shared" si="11"/>
        <v>0.88749999999999996</v>
      </c>
    </row>
    <row r="9" spans="1:42" ht="15.75" x14ac:dyDescent="0.25">
      <c r="A9" s="52" t="s">
        <v>1</v>
      </c>
      <c r="B9" s="45">
        <v>10</v>
      </c>
      <c r="C9" s="1">
        <v>10</v>
      </c>
      <c r="D9" s="1">
        <v>10</v>
      </c>
      <c r="E9" s="1">
        <v>7</v>
      </c>
      <c r="F9" s="52">
        <f t="shared" si="0"/>
        <v>37</v>
      </c>
      <c r="G9" s="53">
        <f t="shared" si="1"/>
        <v>0.92500000000000004</v>
      </c>
      <c r="H9" s="54" t="s">
        <v>1</v>
      </c>
      <c r="I9" s="8">
        <v>8</v>
      </c>
      <c r="J9" s="8">
        <v>10</v>
      </c>
      <c r="K9" s="8">
        <v>8.5</v>
      </c>
      <c r="L9" s="8">
        <v>1</v>
      </c>
      <c r="M9" s="52">
        <f t="shared" si="2"/>
        <v>27.5</v>
      </c>
      <c r="N9" s="53">
        <f t="shared" si="3"/>
        <v>0.6875</v>
      </c>
      <c r="O9" s="54" t="s">
        <v>2</v>
      </c>
      <c r="P9" s="8">
        <v>9.5</v>
      </c>
      <c r="Q9" s="8">
        <v>10</v>
      </c>
      <c r="R9" s="8">
        <v>8</v>
      </c>
      <c r="S9" s="8">
        <v>7</v>
      </c>
      <c r="T9" s="52">
        <f t="shared" si="4"/>
        <v>34.5</v>
      </c>
      <c r="U9" s="53">
        <f t="shared" si="5"/>
        <v>0.86250000000000004</v>
      </c>
      <c r="V9" s="54" t="s">
        <v>1</v>
      </c>
      <c r="W9" s="8">
        <v>4</v>
      </c>
      <c r="X9" s="8">
        <v>7.5</v>
      </c>
      <c r="Y9" s="8">
        <v>5</v>
      </c>
      <c r="Z9" s="8">
        <v>3.5</v>
      </c>
      <c r="AA9" s="52">
        <f t="shared" si="6"/>
        <v>20</v>
      </c>
      <c r="AB9" s="53">
        <f t="shared" si="7"/>
        <v>0.5</v>
      </c>
      <c r="AC9" s="54" t="s">
        <v>1</v>
      </c>
      <c r="AD9" s="8">
        <v>8</v>
      </c>
      <c r="AE9" s="8">
        <v>6</v>
      </c>
      <c r="AF9" s="8">
        <v>7.5</v>
      </c>
      <c r="AG9" s="8">
        <v>0.5</v>
      </c>
      <c r="AH9" s="52">
        <f t="shared" si="8"/>
        <v>22</v>
      </c>
      <c r="AI9" s="53">
        <f t="shared" si="9"/>
        <v>0.55000000000000004</v>
      </c>
      <c r="AJ9" s="65" t="s">
        <v>1</v>
      </c>
      <c r="AK9" s="8">
        <v>9.5</v>
      </c>
      <c r="AL9" s="8">
        <v>9</v>
      </c>
      <c r="AM9" s="8">
        <v>6.5</v>
      </c>
      <c r="AN9" s="8">
        <v>10</v>
      </c>
      <c r="AO9" s="12">
        <f t="shared" si="10"/>
        <v>35</v>
      </c>
      <c r="AP9" s="66">
        <f t="shared" si="11"/>
        <v>0.875</v>
      </c>
    </row>
    <row r="10" spans="1:42" ht="15.75" x14ac:dyDescent="0.25">
      <c r="A10" s="52" t="s">
        <v>2</v>
      </c>
      <c r="B10" s="45">
        <v>6</v>
      </c>
      <c r="C10" s="1">
        <v>10</v>
      </c>
      <c r="D10" s="1">
        <v>10</v>
      </c>
      <c r="E10" s="1">
        <v>10</v>
      </c>
      <c r="F10" s="52">
        <f t="shared" si="0"/>
        <v>36</v>
      </c>
      <c r="G10" s="53">
        <f t="shared" si="1"/>
        <v>0.9</v>
      </c>
      <c r="H10" s="54" t="s">
        <v>1</v>
      </c>
      <c r="I10" s="8">
        <v>10</v>
      </c>
      <c r="J10" s="8">
        <v>3</v>
      </c>
      <c r="K10" s="8">
        <v>10</v>
      </c>
      <c r="L10" s="8">
        <v>4.5</v>
      </c>
      <c r="M10" s="52">
        <f t="shared" si="2"/>
        <v>27.5</v>
      </c>
      <c r="N10" s="53">
        <f t="shared" si="3"/>
        <v>0.6875</v>
      </c>
      <c r="O10" s="54" t="s">
        <v>1</v>
      </c>
      <c r="P10" s="8">
        <v>8.5</v>
      </c>
      <c r="Q10" s="8">
        <v>10</v>
      </c>
      <c r="R10" s="8">
        <v>7</v>
      </c>
      <c r="S10" s="8">
        <v>8.5</v>
      </c>
      <c r="T10" s="52">
        <f t="shared" si="4"/>
        <v>34</v>
      </c>
      <c r="U10" s="53">
        <f t="shared" si="5"/>
        <v>0.85</v>
      </c>
      <c r="V10" s="54" t="s">
        <v>2</v>
      </c>
      <c r="W10" s="8">
        <v>3.5</v>
      </c>
      <c r="X10" s="8">
        <v>6</v>
      </c>
      <c r="Y10" s="8">
        <v>3</v>
      </c>
      <c r="Z10" s="8">
        <v>7</v>
      </c>
      <c r="AA10" s="52">
        <f t="shared" si="6"/>
        <v>19.5</v>
      </c>
      <c r="AB10" s="53">
        <f t="shared" si="7"/>
        <v>0.48749999999999999</v>
      </c>
      <c r="AC10" s="54" t="s">
        <v>2</v>
      </c>
      <c r="AD10" s="8">
        <v>7</v>
      </c>
      <c r="AE10" s="8">
        <v>3</v>
      </c>
      <c r="AF10" s="8">
        <v>0.5</v>
      </c>
      <c r="AG10" s="8">
        <v>10</v>
      </c>
      <c r="AH10" s="52">
        <f t="shared" si="8"/>
        <v>20.5</v>
      </c>
      <c r="AI10" s="53">
        <f t="shared" si="9"/>
        <v>0.51249999999999996</v>
      </c>
      <c r="AJ10" s="65" t="s">
        <v>1</v>
      </c>
      <c r="AK10" s="8">
        <v>10</v>
      </c>
      <c r="AL10" s="8">
        <v>9</v>
      </c>
      <c r="AM10" s="8">
        <v>9</v>
      </c>
      <c r="AN10" s="8">
        <v>7</v>
      </c>
      <c r="AO10" s="12">
        <f t="shared" si="10"/>
        <v>35</v>
      </c>
      <c r="AP10" s="66">
        <f t="shared" si="11"/>
        <v>0.875</v>
      </c>
    </row>
    <row r="11" spans="1:42" ht="15.75" x14ac:dyDescent="0.25">
      <c r="A11" s="52" t="s">
        <v>1</v>
      </c>
      <c r="B11" s="45">
        <v>10</v>
      </c>
      <c r="C11" s="1">
        <v>6</v>
      </c>
      <c r="D11" s="1">
        <v>10</v>
      </c>
      <c r="E11" s="1">
        <v>10</v>
      </c>
      <c r="F11" s="52">
        <f t="shared" si="0"/>
        <v>36</v>
      </c>
      <c r="G11" s="53">
        <f t="shared" si="1"/>
        <v>0.9</v>
      </c>
      <c r="H11" s="54" t="s">
        <v>1</v>
      </c>
      <c r="I11" s="8">
        <v>10</v>
      </c>
      <c r="J11" s="8">
        <v>5</v>
      </c>
      <c r="K11" s="8">
        <v>10</v>
      </c>
      <c r="L11" s="8">
        <v>2</v>
      </c>
      <c r="M11" s="52">
        <f t="shared" si="2"/>
        <v>27</v>
      </c>
      <c r="N11" s="53">
        <f t="shared" si="3"/>
        <v>0.67500000000000004</v>
      </c>
      <c r="O11" s="54" t="s">
        <v>1</v>
      </c>
      <c r="P11" s="8">
        <v>8</v>
      </c>
      <c r="Q11" s="8">
        <v>10</v>
      </c>
      <c r="R11" s="8">
        <v>7.5</v>
      </c>
      <c r="S11" s="8">
        <v>7</v>
      </c>
      <c r="T11" s="52">
        <f t="shared" si="4"/>
        <v>32.5</v>
      </c>
      <c r="U11" s="53">
        <f t="shared" si="5"/>
        <v>0.8125</v>
      </c>
      <c r="V11" s="54" t="s">
        <v>1</v>
      </c>
      <c r="W11" s="8">
        <v>3</v>
      </c>
      <c r="X11" s="8">
        <v>6</v>
      </c>
      <c r="Y11" s="8">
        <v>5</v>
      </c>
      <c r="Z11" s="8">
        <v>5</v>
      </c>
      <c r="AA11" s="52">
        <f t="shared" si="6"/>
        <v>19</v>
      </c>
      <c r="AB11" s="53">
        <f t="shared" si="7"/>
        <v>0.47499999999999998</v>
      </c>
      <c r="AC11" s="54" t="s">
        <v>2</v>
      </c>
      <c r="AD11" s="8">
        <v>8</v>
      </c>
      <c r="AE11" s="8">
        <v>6.5</v>
      </c>
      <c r="AF11" s="8">
        <v>1</v>
      </c>
      <c r="AG11" s="8">
        <v>4</v>
      </c>
      <c r="AH11" s="52">
        <f t="shared" si="8"/>
        <v>19.5</v>
      </c>
      <c r="AI11" s="53">
        <f t="shared" si="9"/>
        <v>0.48749999999999999</v>
      </c>
      <c r="AJ11" s="65" t="s">
        <v>1</v>
      </c>
      <c r="AK11" s="8">
        <v>10</v>
      </c>
      <c r="AL11" s="8">
        <v>7</v>
      </c>
      <c r="AM11" s="8">
        <v>7.5</v>
      </c>
      <c r="AN11" s="8">
        <v>10</v>
      </c>
      <c r="AO11" s="12">
        <f t="shared" si="10"/>
        <v>34.5</v>
      </c>
      <c r="AP11" s="66">
        <f t="shared" si="11"/>
        <v>0.86250000000000004</v>
      </c>
    </row>
    <row r="12" spans="1:42" ht="15.75" x14ac:dyDescent="0.25">
      <c r="A12" s="52" t="s">
        <v>1</v>
      </c>
      <c r="B12" s="45">
        <v>10</v>
      </c>
      <c r="C12" s="1">
        <v>6</v>
      </c>
      <c r="D12" s="1">
        <v>10</v>
      </c>
      <c r="E12" s="1">
        <v>10</v>
      </c>
      <c r="F12" s="52">
        <f t="shared" si="0"/>
        <v>36</v>
      </c>
      <c r="G12" s="53">
        <f t="shared" si="1"/>
        <v>0.9</v>
      </c>
      <c r="H12" s="54" t="s">
        <v>1</v>
      </c>
      <c r="I12" s="8">
        <v>10</v>
      </c>
      <c r="J12" s="8">
        <v>1</v>
      </c>
      <c r="K12" s="8">
        <v>10</v>
      </c>
      <c r="L12" s="8">
        <v>4</v>
      </c>
      <c r="M12" s="52">
        <f t="shared" si="2"/>
        <v>25</v>
      </c>
      <c r="N12" s="53">
        <f t="shared" si="3"/>
        <v>0.625</v>
      </c>
      <c r="O12" s="54" t="s">
        <v>1</v>
      </c>
      <c r="P12" s="8">
        <v>9.5</v>
      </c>
      <c r="Q12" s="8">
        <v>10</v>
      </c>
      <c r="R12" s="8">
        <v>10</v>
      </c>
      <c r="S12" s="8">
        <v>1.5</v>
      </c>
      <c r="T12" s="52">
        <f t="shared" si="4"/>
        <v>31</v>
      </c>
      <c r="U12" s="53">
        <f t="shared" si="5"/>
        <v>0.77500000000000002</v>
      </c>
      <c r="V12" s="54" t="s">
        <v>1</v>
      </c>
      <c r="W12" s="8">
        <v>3</v>
      </c>
      <c r="X12" s="8">
        <v>6</v>
      </c>
      <c r="Y12" s="8">
        <v>5</v>
      </c>
      <c r="Z12" s="8">
        <v>4</v>
      </c>
      <c r="AA12" s="52">
        <f t="shared" si="6"/>
        <v>18</v>
      </c>
      <c r="AB12" s="53">
        <f t="shared" si="7"/>
        <v>0.45</v>
      </c>
      <c r="AC12" s="54" t="s">
        <v>1</v>
      </c>
      <c r="AD12" s="8">
        <v>9</v>
      </c>
      <c r="AE12" s="8">
        <v>5</v>
      </c>
      <c r="AF12" s="8">
        <v>1</v>
      </c>
      <c r="AG12" s="8">
        <v>4</v>
      </c>
      <c r="AH12" s="52">
        <f t="shared" si="8"/>
        <v>19</v>
      </c>
      <c r="AI12" s="53">
        <f t="shared" si="9"/>
        <v>0.47499999999999998</v>
      </c>
      <c r="AJ12" s="65" t="s">
        <v>2</v>
      </c>
      <c r="AK12" s="8">
        <v>10</v>
      </c>
      <c r="AL12" s="8">
        <v>6</v>
      </c>
      <c r="AM12" s="8">
        <v>9</v>
      </c>
      <c r="AN12" s="8">
        <v>9</v>
      </c>
      <c r="AO12" s="12">
        <f t="shared" si="10"/>
        <v>34</v>
      </c>
      <c r="AP12" s="66">
        <f t="shared" si="11"/>
        <v>0.85</v>
      </c>
    </row>
    <row r="13" spans="1:42" ht="15.75" x14ac:dyDescent="0.25">
      <c r="A13" s="52" t="s">
        <v>1</v>
      </c>
      <c r="B13" s="45">
        <v>10</v>
      </c>
      <c r="C13" s="1">
        <v>8.5</v>
      </c>
      <c r="D13" s="1">
        <v>8</v>
      </c>
      <c r="E13" s="1">
        <v>8</v>
      </c>
      <c r="F13" s="52">
        <f t="shared" si="0"/>
        <v>34.5</v>
      </c>
      <c r="G13" s="53">
        <f t="shared" si="1"/>
        <v>0.86250000000000004</v>
      </c>
      <c r="H13" s="54" t="s">
        <v>1</v>
      </c>
      <c r="I13" s="8">
        <v>10</v>
      </c>
      <c r="J13" s="8">
        <v>1</v>
      </c>
      <c r="K13" s="8">
        <v>8</v>
      </c>
      <c r="L13" s="8">
        <v>4</v>
      </c>
      <c r="M13" s="52">
        <f t="shared" si="2"/>
        <v>23</v>
      </c>
      <c r="N13" s="53">
        <f t="shared" si="3"/>
        <v>0.57499999999999996</v>
      </c>
      <c r="O13" s="54" t="s">
        <v>1</v>
      </c>
      <c r="P13" s="8">
        <v>9.5</v>
      </c>
      <c r="Q13" s="8">
        <v>10</v>
      </c>
      <c r="R13" s="8">
        <v>10</v>
      </c>
      <c r="S13" s="8">
        <v>1</v>
      </c>
      <c r="T13" s="52">
        <f t="shared" si="4"/>
        <v>30.5</v>
      </c>
      <c r="U13" s="53">
        <f t="shared" si="5"/>
        <v>0.76249999999999996</v>
      </c>
      <c r="V13" s="54" t="s">
        <v>1</v>
      </c>
      <c r="W13" s="8">
        <v>2</v>
      </c>
      <c r="X13" s="8">
        <v>5</v>
      </c>
      <c r="Y13" s="8">
        <v>3</v>
      </c>
      <c r="Z13" s="8">
        <v>7.5</v>
      </c>
      <c r="AA13" s="52">
        <f t="shared" si="6"/>
        <v>17.5</v>
      </c>
      <c r="AB13" s="53">
        <f t="shared" si="7"/>
        <v>0.4375</v>
      </c>
      <c r="AC13" s="54" t="s">
        <v>2</v>
      </c>
      <c r="AD13" s="8">
        <v>7.5</v>
      </c>
      <c r="AE13" s="8">
        <v>8</v>
      </c>
      <c r="AF13" s="8">
        <v>0</v>
      </c>
      <c r="AG13" s="8">
        <v>3</v>
      </c>
      <c r="AH13" s="52">
        <f t="shared" si="8"/>
        <v>18.5</v>
      </c>
      <c r="AI13" s="53">
        <f t="shared" si="9"/>
        <v>0.46250000000000002</v>
      </c>
      <c r="AJ13" s="65" t="s">
        <v>1</v>
      </c>
      <c r="AK13" s="8">
        <v>10</v>
      </c>
      <c r="AL13" s="8">
        <v>8</v>
      </c>
      <c r="AM13" s="8">
        <v>7</v>
      </c>
      <c r="AN13" s="8">
        <v>7</v>
      </c>
      <c r="AO13" s="12">
        <f t="shared" si="10"/>
        <v>32</v>
      </c>
      <c r="AP13" s="66">
        <f t="shared" si="11"/>
        <v>0.8</v>
      </c>
    </row>
    <row r="14" spans="1:42" ht="15.75" x14ac:dyDescent="0.25">
      <c r="A14" s="52" t="s">
        <v>1</v>
      </c>
      <c r="B14" s="45">
        <v>10</v>
      </c>
      <c r="C14" s="1">
        <v>8</v>
      </c>
      <c r="D14" s="1">
        <v>10</v>
      </c>
      <c r="E14" s="1">
        <v>6</v>
      </c>
      <c r="F14" s="52">
        <f t="shared" si="0"/>
        <v>34</v>
      </c>
      <c r="G14" s="53">
        <f t="shared" si="1"/>
        <v>0.85</v>
      </c>
      <c r="H14" s="54" t="s">
        <v>1</v>
      </c>
      <c r="I14" s="8">
        <v>5</v>
      </c>
      <c r="J14" s="8">
        <v>0.5</v>
      </c>
      <c r="K14" s="8">
        <v>8</v>
      </c>
      <c r="L14" s="8">
        <v>8</v>
      </c>
      <c r="M14" s="52">
        <f t="shared" si="2"/>
        <v>21.5</v>
      </c>
      <c r="N14" s="53">
        <f t="shared" si="3"/>
        <v>0.53749999999999998</v>
      </c>
      <c r="O14" s="54" t="s">
        <v>1</v>
      </c>
      <c r="P14" s="8">
        <v>9.5</v>
      </c>
      <c r="Q14" s="8">
        <v>10</v>
      </c>
      <c r="R14" s="8">
        <v>2</v>
      </c>
      <c r="S14" s="8">
        <v>8.5</v>
      </c>
      <c r="T14" s="52">
        <f t="shared" si="4"/>
        <v>30</v>
      </c>
      <c r="U14" s="53">
        <f t="shared" si="5"/>
        <v>0.75</v>
      </c>
      <c r="V14" s="54" t="s">
        <v>1</v>
      </c>
      <c r="W14" s="8">
        <v>3</v>
      </c>
      <c r="X14" s="8">
        <v>5.5</v>
      </c>
      <c r="Y14" s="8">
        <v>8</v>
      </c>
      <c r="Z14" s="8">
        <v>1</v>
      </c>
      <c r="AA14" s="52">
        <f t="shared" si="6"/>
        <v>17.5</v>
      </c>
      <c r="AB14" s="53">
        <f t="shared" si="7"/>
        <v>0.4375</v>
      </c>
      <c r="AC14" s="54" t="s">
        <v>1</v>
      </c>
      <c r="AD14" s="8">
        <v>7.5</v>
      </c>
      <c r="AE14" s="8">
        <v>9.5</v>
      </c>
      <c r="AF14" s="8">
        <v>1</v>
      </c>
      <c r="AG14" s="8">
        <v>0.5</v>
      </c>
      <c r="AH14" s="52">
        <f t="shared" si="8"/>
        <v>18.5</v>
      </c>
      <c r="AI14" s="53">
        <f t="shared" si="9"/>
        <v>0.46250000000000002</v>
      </c>
      <c r="AJ14" s="65" t="s">
        <v>1</v>
      </c>
      <c r="AK14" s="8">
        <v>10</v>
      </c>
      <c r="AL14" s="8">
        <v>10</v>
      </c>
      <c r="AM14" s="8">
        <v>10</v>
      </c>
      <c r="AN14" s="8">
        <v>1.5</v>
      </c>
      <c r="AO14" s="12">
        <f t="shared" si="10"/>
        <v>31.5</v>
      </c>
      <c r="AP14" s="66">
        <f t="shared" si="11"/>
        <v>0.78749999999999998</v>
      </c>
    </row>
    <row r="15" spans="1:42" ht="15.75" x14ac:dyDescent="0.25">
      <c r="A15" s="52" t="s">
        <v>1</v>
      </c>
      <c r="B15" s="45">
        <v>9</v>
      </c>
      <c r="C15" s="1">
        <v>10</v>
      </c>
      <c r="D15" s="1">
        <v>10</v>
      </c>
      <c r="E15" s="1">
        <v>4</v>
      </c>
      <c r="F15" s="52">
        <f t="shared" si="0"/>
        <v>33</v>
      </c>
      <c r="G15" s="53">
        <f t="shared" si="1"/>
        <v>0.82499999999999996</v>
      </c>
      <c r="H15" s="54" t="s">
        <v>2</v>
      </c>
      <c r="I15" s="8">
        <v>9</v>
      </c>
      <c r="J15" s="8">
        <v>0.5</v>
      </c>
      <c r="K15" s="8">
        <v>10</v>
      </c>
      <c r="L15" s="8">
        <v>2</v>
      </c>
      <c r="M15" s="52">
        <f t="shared" si="2"/>
        <v>21.5</v>
      </c>
      <c r="N15" s="53">
        <f t="shared" si="3"/>
        <v>0.53749999999999998</v>
      </c>
      <c r="O15" s="54" t="s">
        <v>1</v>
      </c>
      <c r="P15" s="8">
        <v>9.5</v>
      </c>
      <c r="Q15" s="8">
        <v>10</v>
      </c>
      <c r="R15" s="8">
        <v>8</v>
      </c>
      <c r="S15" s="8">
        <v>2.5</v>
      </c>
      <c r="T15" s="52">
        <f t="shared" si="4"/>
        <v>30</v>
      </c>
      <c r="U15" s="53">
        <f t="shared" si="5"/>
        <v>0.75</v>
      </c>
      <c r="V15" s="54" t="s">
        <v>1</v>
      </c>
      <c r="W15" s="8">
        <v>5</v>
      </c>
      <c r="X15" s="8">
        <v>5</v>
      </c>
      <c r="Y15" s="8">
        <v>5</v>
      </c>
      <c r="Z15" s="8">
        <v>1.5</v>
      </c>
      <c r="AA15" s="52">
        <f t="shared" si="6"/>
        <v>16.5</v>
      </c>
      <c r="AB15" s="53">
        <f t="shared" si="7"/>
        <v>0.41249999999999998</v>
      </c>
      <c r="AC15" s="54" t="s">
        <v>1</v>
      </c>
      <c r="AD15" s="8">
        <v>5</v>
      </c>
      <c r="AE15" s="8">
        <v>7</v>
      </c>
      <c r="AF15" s="8">
        <v>1.5</v>
      </c>
      <c r="AG15" s="8">
        <v>4</v>
      </c>
      <c r="AH15" s="52">
        <f t="shared" si="8"/>
        <v>17.5</v>
      </c>
      <c r="AI15" s="53">
        <f t="shared" si="9"/>
        <v>0.4375</v>
      </c>
      <c r="AJ15" s="65" t="s">
        <v>1</v>
      </c>
      <c r="AK15" s="8">
        <v>8</v>
      </c>
      <c r="AL15" s="8">
        <v>8.5</v>
      </c>
      <c r="AM15" s="8">
        <v>9.5</v>
      </c>
      <c r="AN15" s="8">
        <v>5</v>
      </c>
      <c r="AO15" s="12">
        <f t="shared" si="10"/>
        <v>31</v>
      </c>
      <c r="AP15" s="66">
        <f t="shared" si="11"/>
        <v>0.77500000000000002</v>
      </c>
    </row>
    <row r="16" spans="1:42" ht="15.75" x14ac:dyDescent="0.25">
      <c r="A16" s="52" t="s">
        <v>1</v>
      </c>
      <c r="B16" s="45">
        <v>10</v>
      </c>
      <c r="C16" s="1">
        <v>5</v>
      </c>
      <c r="D16" s="1">
        <v>10</v>
      </c>
      <c r="E16" s="1">
        <v>6</v>
      </c>
      <c r="F16" s="52">
        <f t="shared" si="0"/>
        <v>31</v>
      </c>
      <c r="G16" s="53">
        <f t="shared" si="1"/>
        <v>0.77500000000000002</v>
      </c>
      <c r="H16" s="54" t="s">
        <v>1</v>
      </c>
      <c r="I16" s="8">
        <v>10</v>
      </c>
      <c r="J16" s="8">
        <v>1.5</v>
      </c>
      <c r="K16" s="8">
        <v>8</v>
      </c>
      <c r="L16" s="8">
        <v>0.5</v>
      </c>
      <c r="M16" s="52">
        <f t="shared" si="2"/>
        <v>20</v>
      </c>
      <c r="N16" s="53">
        <f t="shared" si="3"/>
        <v>0.5</v>
      </c>
      <c r="O16" s="54" t="s">
        <v>1</v>
      </c>
      <c r="P16" s="8">
        <v>10</v>
      </c>
      <c r="Q16" s="8">
        <v>7</v>
      </c>
      <c r="R16" s="8">
        <v>2</v>
      </c>
      <c r="S16" s="8">
        <v>8.5</v>
      </c>
      <c r="T16" s="52">
        <f t="shared" si="4"/>
        <v>27.5</v>
      </c>
      <c r="U16" s="53">
        <f t="shared" si="5"/>
        <v>0.6875</v>
      </c>
      <c r="V16" s="54" t="s">
        <v>2</v>
      </c>
      <c r="W16" s="8">
        <v>5</v>
      </c>
      <c r="X16" s="8">
        <v>7</v>
      </c>
      <c r="Y16" s="8">
        <v>3</v>
      </c>
      <c r="Z16" s="8">
        <v>1.5</v>
      </c>
      <c r="AA16" s="52">
        <f t="shared" si="6"/>
        <v>16.5</v>
      </c>
      <c r="AB16" s="53">
        <f t="shared" si="7"/>
        <v>0.41249999999999998</v>
      </c>
      <c r="AC16" s="54" t="s">
        <v>1</v>
      </c>
      <c r="AD16" s="8">
        <v>7</v>
      </c>
      <c r="AE16" s="8">
        <v>8</v>
      </c>
      <c r="AF16" s="8">
        <v>0</v>
      </c>
      <c r="AG16" s="8">
        <v>1</v>
      </c>
      <c r="AH16" s="52">
        <f t="shared" si="8"/>
        <v>16</v>
      </c>
      <c r="AI16" s="53">
        <f t="shared" si="9"/>
        <v>0.4</v>
      </c>
      <c r="AJ16" s="65" t="s">
        <v>2</v>
      </c>
      <c r="AK16" s="8">
        <v>8</v>
      </c>
      <c r="AL16" s="8">
        <v>5.5</v>
      </c>
      <c r="AM16" s="8">
        <v>7</v>
      </c>
      <c r="AN16" s="8">
        <v>10</v>
      </c>
      <c r="AO16" s="12">
        <f t="shared" si="10"/>
        <v>30.5</v>
      </c>
      <c r="AP16" s="66">
        <f t="shared" si="11"/>
        <v>0.76249999999999996</v>
      </c>
    </row>
    <row r="17" spans="1:42" ht="15.75" x14ac:dyDescent="0.25">
      <c r="A17" s="52" t="s">
        <v>2</v>
      </c>
      <c r="B17" s="45">
        <v>6</v>
      </c>
      <c r="C17" s="1">
        <v>8</v>
      </c>
      <c r="D17" s="1">
        <v>10</v>
      </c>
      <c r="E17" s="1">
        <v>6</v>
      </c>
      <c r="F17" s="52">
        <f t="shared" si="0"/>
        <v>30</v>
      </c>
      <c r="G17" s="53">
        <f t="shared" si="1"/>
        <v>0.75</v>
      </c>
      <c r="H17" s="54" t="s">
        <v>1</v>
      </c>
      <c r="I17" s="8">
        <v>9</v>
      </c>
      <c r="J17" s="8">
        <v>1</v>
      </c>
      <c r="K17" s="8">
        <v>10</v>
      </c>
      <c r="L17" s="8">
        <v>0</v>
      </c>
      <c r="M17" s="52">
        <f t="shared" si="2"/>
        <v>20</v>
      </c>
      <c r="N17" s="53">
        <f t="shared" si="3"/>
        <v>0.5</v>
      </c>
      <c r="O17" s="54" t="s">
        <v>1</v>
      </c>
      <c r="P17" s="8">
        <v>10</v>
      </c>
      <c r="Q17" s="8">
        <v>8</v>
      </c>
      <c r="R17" s="8">
        <v>8</v>
      </c>
      <c r="S17" s="8">
        <v>1</v>
      </c>
      <c r="T17" s="52">
        <f t="shared" si="4"/>
        <v>27</v>
      </c>
      <c r="U17" s="53">
        <f t="shared" si="5"/>
        <v>0.67500000000000004</v>
      </c>
      <c r="V17" s="54" t="s">
        <v>1</v>
      </c>
      <c r="W17" s="8">
        <v>2</v>
      </c>
      <c r="X17" s="8">
        <v>6.5</v>
      </c>
      <c r="Y17" s="8">
        <v>5</v>
      </c>
      <c r="Z17" s="8">
        <v>3</v>
      </c>
      <c r="AA17" s="52">
        <f t="shared" si="6"/>
        <v>16.5</v>
      </c>
      <c r="AB17" s="53">
        <f t="shared" si="7"/>
        <v>0.41249999999999998</v>
      </c>
      <c r="AC17" s="54" t="s">
        <v>2</v>
      </c>
      <c r="AD17" s="8">
        <v>3.5</v>
      </c>
      <c r="AE17" s="8">
        <v>7</v>
      </c>
      <c r="AF17" s="8">
        <v>1</v>
      </c>
      <c r="AG17" s="8">
        <v>2.5</v>
      </c>
      <c r="AH17" s="52">
        <f t="shared" si="8"/>
        <v>14</v>
      </c>
      <c r="AI17" s="53">
        <f t="shared" si="9"/>
        <v>0.35</v>
      </c>
      <c r="AJ17" s="65" t="s">
        <v>1</v>
      </c>
      <c r="AK17" s="8">
        <v>10</v>
      </c>
      <c r="AL17" s="8">
        <v>9</v>
      </c>
      <c r="AM17" s="8">
        <v>6.5</v>
      </c>
      <c r="AN17" s="8">
        <v>5</v>
      </c>
      <c r="AO17" s="12">
        <f t="shared" si="10"/>
        <v>30.5</v>
      </c>
      <c r="AP17" s="66">
        <f t="shared" si="11"/>
        <v>0.76249999999999996</v>
      </c>
    </row>
    <row r="18" spans="1:42" ht="15.75" x14ac:dyDescent="0.25">
      <c r="A18" s="52" t="s">
        <v>1</v>
      </c>
      <c r="B18" s="45">
        <v>10</v>
      </c>
      <c r="C18" s="1">
        <v>7.5</v>
      </c>
      <c r="D18" s="1">
        <v>5</v>
      </c>
      <c r="E18" s="1">
        <v>7</v>
      </c>
      <c r="F18" s="52">
        <f t="shared" si="0"/>
        <v>29.5</v>
      </c>
      <c r="G18" s="53">
        <f t="shared" si="1"/>
        <v>0.73750000000000004</v>
      </c>
      <c r="H18" s="54" t="s">
        <v>2</v>
      </c>
      <c r="I18" s="8">
        <v>6</v>
      </c>
      <c r="J18" s="8">
        <v>4</v>
      </c>
      <c r="K18" s="8">
        <v>8.5</v>
      </c>
      <c r="L18" s="8">
        <v>1</v>
      </c>
      <c r="M18" s="52">
        <f t="shared" si="2"/>
        <v>19.5</v>
      </c>
      <c r="N18" s="53">
        <f t="shared" si="3"/>
        <v>0.48749999999999999</v>
      </c>
      <c r="O18" s="54" t="s">
        <v>1</v>
      </c>
      <c r="P18" s="8">
        <v>9</v>
      </c>
      <c r="Q18" s="8">
        <v>8</v>
      </c>
      <c r="R18" s="8">
        <v>3</v>
      </c>
      <c r="S18" s="8">
        <v>5.5</v>
      </c>
      <c r="T18" s="52">
        <f t="shared" si="4"/>
        <v>25.5</v>
      </c>
      <c r="U18" s="53">
        <f t="shared" si="5"/>
        <v>0.63749999999999996</v>
      </c>
      <c r="V18" s="54" t="s">
        <v>1</v>
      </c>
      <c r="W18" s="8">
        <v>3</v>
      </c>
      <c r="X18" s="8">
        <v>5</v>
      </c>
      <c r="Y18" s="8">
        <v>5</v>
      </c>
      <c r="Z18" s="8">
        <v>3</v>
      </c>
      <c r="AA18" s="52">
        <f t="shared" si="6"/>
        <v>16</v>
      </c>
      <c r="AB18" s="53">
        <f t="shared" si="7"/>
        <v>0.4</v>
      </c>
      <c r="AC18" s="54" t="s">
        <v>1</v>
      </c>
      <c r="AD18" s="8">
        <v>5</v>
      </c>
      <c r="AE18" s="8">
        <v>4</v>
      </c>
      <c r="AF18" s="8">
        <v>0.5</v>
      </c>
      <c r="AG18" s="8">
        <v>1</v>
      </c>
      <c r="AH18" s="52">
        <f t="shared" si="8"/>
        <v>10.5</v>
      </c>
      <c r="AI18" s="53">
        <f t="shared" si="9"/>
        <v>0.26250000000000001</v>
      </c>
      <c r="AJ18" s="65" t="s">
        <v>1</v>
      </c>
      <c r="AK18" s="8">
        <v>10</v>
      </c>
      <c r="AL18" s="8">
        <v>7</v>
      </c>
      <c r="AM18" s="8">
        <v>8.5</v>
      </c>
      <c r="AN18" s="8">
        <v>4</v>
      </c>
      <c r="AO18" s="12">
        <f t="shared" si="10"/>
        <v>29.5</v>
      </c>
      <c r="AP18" s="66">
        <f t="shared" si="11"/>
        <v>0.73750000000000004</v>
      </c>
    </row>
    <row r="19" spans="1:42" ht="15.75" x14ac:dyDescent="0.25">
      <c r="A19" s="52" t="s">
        <v>1</v>
      </c>
      <c r="B19" s="45">
        <v>3</v>
      </c>
      <c r="C19" s="1">
        <v>8</v>
      </c>
      <c r="D19" s="1">
        <v>10</v>
      </c>
      <c r="E19" s="1">
        <v>8</v>
      </c>
      <c r="F19" s="52">
        <f t="shared" si="0"/>
        <v>29</v>
      </c>
      <c r="G19" s="53">
        <f t="shared" si="1"/>
        <v>0.72499999999999998</v>
      </c>
      <c r="H19" s="54" t="s">
        <v>2</v>
      </c>
      <c r="I19" s="8">
        <v>5</v>
      </c>
      <c r="J19" s="8">
        <v>1.5</v>
      </c>
      <c r="K19" s="8">
        <v>10</v>
      </c>
      <c r="L19" s="8">
        <v>1</v>
      </c>
      <c r="M19" s="52">
        <f t="shared" si="2"/>
        <v>17.5</v>
      </c>
      <c r="N19" s="53">
        <f t="shared" si="3"/>
        <v>0.4375</v>
      </c>
      <c r="O19" s="54" t="s">
        <v>1</v>
      </c>
      <c r="P19" s="8">
        <v>6.5</v>
      </c>
      <c r="Q19" s="8">
        <v>10</v>
      </c>
      <c r="R19" s="8">
        <v>8</v>
      </c>
      <c r="S19" s="8">
        <v>0.5</v>
      </c>
      <c r="T19" s="52">
        <f t="shared" si="4"/>
        <v>25</v>
      </c>
      <c r="U19" s="53">
        <f t="shared" si="5"/>
        <v>0.625</v>
      </c>
      <c r="V19" s="54" t="s">
        <v>2</v>
      </c>
      <c r="W19" s="8">
        <v>2</v>
      </c>
      <c r="X19" s="8">
        <v>4</v>
      </c>
      <c r="Y19" s="8">
        <v>5</v>
      </c>
      <c r="Z19" s="8">
        <v>3</v>
      </c>
      <c r="AA19" s="52">
        <f t="shared" si="6"/>
        <v>14</v>
      </c>
      <c r="AB19" s="53">
        <f t="shared" si="7"/>
        <v>0.35</v>
      </c>
      <c r="AC19" s="54" t="s">
        <v>1</v>
      </c>
      <c r="AD19" s="8">
        <v>0.5</v>
      </c>
      <c r="AE19" s="8">
        <v>3</v>
      </c>
      <c r="AF19" s="8">
        <v>0.5</v>
      </c>
      <c r="AG19" s="8">
        <v>4</v>
      </c>
      <c r="AH19" s="52">
        <f t="shared" si="8"/>
        <v>8</v>
      </c>
      <c r="AI19" s="53">
        <f t="shared" si="9"/>
        <v>0.2</v>
      </c>
      <c r="AJ19" s="65" t="s">
        <v>1</v>
      </c>
      <c r="AK19" s="8">
        <v>10</v>
      </c>
      <c r="AL19" s="8">
        <v>10</v>
      </c>
      <c r="AM19" s="8">
        <v>6.5</v>
      </c>
      <c r="AN19" s="8">
        <v>2.5</v>
      </c>
      <c r="AO19" s="12">
        <f t="shared" si="10"/>
        <v>29</v>
      </c>
      <c r="AP19" s="66">
        <f t="shared" si="11"/>
        <v>0.72499999999999998</v>
      </c>
    </row>
    <row r="20" spans="1:42" ht="15.75" x14ac:dyDescent="0.25">
      <c r="A20" s="52" t="s">
        <v>1</v>
      </c>
      <c r="B20" s="45">
        <v>9</v>
      </c>
      <c r="C20" s="1">
        <v>6</v>
      </c>
      <c r="D20" s="1">
        <v>10</v>
      </c>
      <c r="E20" s="1">
        <v>3</v>
      </c>
      <c r="F20" s="52">
        <f t="shared" si="0"/>
        <v>28</v>
      </c>
      <c r="G20" s="53">
        <f t="shared" si="1"/>
        <v>0.7</v>
      </c>
      <c r="H20" s="54" t="s">
        <v>1</v>
      </c>
      <c r="I20" s="8">
        <v>3</v>
      </c>
      <c r="J20" s="8">
        <v>1</v>
      </c>
      <c r="K20" s="8">
        <v>10</v>
      </c>
      <c r="L20" s="8">
        <v>1</v>
      </c>
      <c r="M20" s="52">
        <f t="shared" si="2"/>
        <v>15</v>
      </c>
      <c r="N20" s="53">
        <f t="shared" si="3"/>
        <v>0.375</v>
      </c>
      <c r="O20" s="54" t="s">
        <v>2</v>
      </c>
      <c r="P20" s="8">
        <v>9.5</v>
      </c>
      <c r="Q20" s="8">
        <v>7</v>
      </c>
      <c r="R20" s="8">
        <v>6</v>
      </c>
      <c r="S20" s="8">
        <v>0</v>
      </c>
      <c r="T20" s="52">
        <f t="shared" si="4"/>
        <v>22.5</v>
      </c>
      <c r="U20" s="53">
        <f t="shared" si="5"/>
        <v>0.5625</v>
      </c>
      <c r="V20" s="54" t="s">
        <v>2</v>
      </c>
      <c r="W20" s="8">
        <v>4</v>
      </c>
      <c r="X20" s="8">
        <v>2</v>
      </c>
      <c r="Y20" s="8">
        <v>4</v>
      </c>
      <c r="Z20" s="8">
        <v>3.5</v>
      </c>
      <c r="AA20" s="52">
        <f t="shared" si="6"/>
        <v>13.5</v>
      </c>
      <c r="AB20" s="53">
        <f t="shared" si="7"/>
        <v>0.33750000000000002</v>
      </c>
      <c r="AC20" s="54" t="s">
        <v>1</v>
      </c>
      <c r="AD20" s="8">
        <v>2.5</v>
      </c>
      <c r="AE20" s="8">
        <v>3</v>
      </c>
      <c r="AF20" s="8">
        <v>0.5</v>
      </c>
      <c r="AG20" s="8">
        <v>1</v>
      </c>
      <c r="AH20" s="52">
        <f t="shared" si="8"/>
        <v>7</v>
      </c>
      <c r="AI20" s="53">
        <f t="shared" si="9"/>
        <v>0.17499999999999999</v>
      </c>
      <c r="AJ20" s="65" t="s">
        <v>2</v>
      </c>
      <c r="AK20" s="8">
        <v>9.5</v>
      </c>
      <c r="AL20" s="8">
        <v>5.5</v>
      </c>
      <c r="AM20" s="8">
        <v>5.5</v>
      </c>
      <c r="AN20" s="8">
        <v>6</v>
      </c>
      <c r="AO20" s="12">
        <f t="shared" si="10"/>
        <v>26.5</v>
      </c>
      <c r="AP20" s="66">
        <f t="shared" si="11"/>
        <v>0.66249999999999998</v>
      </c>
    </row>
    <row r="21" spans="1:42" ht="15.75" x14ac:dyDescent="0.25">
      <c r="A21" s="52" t="s">
        <v>2</v>
      </c>
      <c r="B21" s="45">
        <v>3.5</v>
      </c>
      <c r="C21" s="1">
        <v>10</v>
      </c>
      <c r="D21" s="1">
        <v>6</v>
      </c>
      <c r="E21" s="1">
        <v>7</v>
      </c>
      <c r="F21" s="52">
        <f t="shared" si="0"/>
        <v>26.5</v>
      </c>
      <c r="G21" s="53">
        <f t="shared" si="1"/>
        <v>0.66249999999999998</v>
      </c>
      <c r="H21" s="54" t="s">
        <v>2</v>
      </c>
      <c r="I21" s="8">
        <v>1</v>
      </c>
      <c r="J21" s="8">
        <v>1.5</v>
      </c>
      <c r="K21" s="8">
        <v>10</v>
      </c>
      <c r="L21" s="8">
        <v>1</v>
      </c>
      <c r="M21" s="52">
        <f t="shared" si="2"/>
        <v>13.5</v>
      </c>
      <c r="N21" s="53">
        <f t="shared" si="3"/>
        <v>0.33750000000000002</v>
      </c>
      <c r="O21" s="54" t="s">
        <v>2</v>
      </c>
      <c r="P21" s="8">
        <v>9.5</v>
      </c>
      <c r="Q21" s="8">
        <v>4</v>
      </c>
      <c r="R21" s="8">
        <v>6.5</v>
      </c>
      <c r="S21" s="8">
        <v>0.5</v>
      </c>
      <c r="T21" s="52">
        <f t="shared" si="4"/>
        <v>20.5</v>
      </c>
      <c r="U21" s="53">
        <f t="shared" si="5"/>
        <v>0.51249999999999996</v>
      </c>
      <c r="V21" s="54" t="s">
        <v>1</v>
      </c>
      <c r="W21" s="8">
        <v>1</v>
      </c>
      <c r="X21" s="8">
        <v>5</v>
      </c>
      <c r="Y21" s="8">
        <v>5</v>
      </c>
      <c r="Z21" s="8">
        <v>1.5</v>
      </c>
      <c r="AA21" s="52">
        <f t="shared" si="6"/>
        <v>12.5</v>
      </c>
      <c r="AB21" s="53">
        <f t="shared" si="7"/>
        <v>0.3125</v>
      </c>
      <c r="AC21" s="84" t="s">
        <v>1</v>
      </c>
      <c r="AD21" s="33">
        <v>10</v>
      </c>
      <c r="AE21" s="33">
        <v>9</v>
      </c>
      <c r="AF21" s="33">
        <v>10</v>
      </c>
      <c r="AG21" s="33">
        <v>10</v>
      </c>
      <c r="AH21" s="32">
        <f t="shared" si="8"/>
        <v>39</v>
      </c>
      <c r="AI21" s="85">
        <f t="shared" si="9"/>
        <v>0.97499999999999998</v>
      </c>
      <c r="AJ21" s="65" t="s">
        <v>2</v>
      </c>
      <c r="AK21" s="8">
        <v>10</v>
      </c>
      <c r="AL21" s="8">
        <v>3.5</v>
      </c>
      <c r="AM21" s="8">
        <v>6</v>
      </c>
      <c r="AN21" s="8">
        <v>6.5</v>
      </c>
      <c r="AO21" s="12">
        <f t="shared" si="10"/>
        <v>26</v>
      </c>
      <c r="AP21" s="66">
        <f t="shared" si="11"/>
        <v>0.65</v>
      </c>
    </row>
    <row r="22" spans="1:42" ht="15.75" x14ac:dyDescent="0.25">
      <c r="A22" s="52" t="s">
        <v>1</v>
      </c>
      <c r="B22" s="45">
        <v>10</v>
      </c>
      <c r="C22" s="1">
        <v>5</v>
      </c>
      <c r="D22" s="1">
        <v>5</v>
      </c>
      <c r="E22" s="1">
        <v>5</v>
      </c>
      <c r="F22" s="52">
        <f t="shared" si="0"/>
        <v>25</v>
      </c>
      <c r="G22" s="53">
        <f t="shared" si="1"/>
        <v>0.625</v>
      </c>
      <c r="H22" s="54" t="s">
        <v>2</v>
      </c>
      <c r="I22" s="8">
        <v>10</v>
      </c>
      <c r="J22" s="8">
        <v>1.5</v>
      </c>
      <c r="K22" s="8">
        <v>0</v>
      </c>
      <c r="L22" s="8">
        <v>2</v>
      </c>
      <c r="M22" s="52">
        <f t="shared" si="2"/>
        <v>13.5</v>
      </c>
      <c r="N22" s="53">
        <f t="shared" si="3"/>
        <v>0.33750000000000002</v>
      </c>
      <c r="O22" s="54" t="s">
        <v>1</v>
      </c>
      <c r="P22" s="8">
        <v>6</v>
      </c>
      <c r="Q22" s="8">
        <v>1</v>
      </c>
      <c r="R22" s="8">
        <v>5.5</v>
      </c>
      <c r="S22" s="8">
        <v>2</v>
      </c>
      <c r="T22" s="52">
        <f t="shared" si="4"/>
        <v>14.5</v>
      </c>
      <c r="U22" s="53">
        <f t="shared" si="5"/>
        <v>0.36249999999999999</v>
      </c>
      <c r="V22" s="54" t="s">
        <v>2</v>
      </c>
      <c r="W22" s="8">
        <v>1</v>
      </c>
      <c r="X22" s="8">
        <v>1.5</v>
      </c>
      <c r="Y22" s="8">
        <v>5</v>
      </c>
      <c r="Z22" s="8">
        <v>3.5</v>
      </c>
      <c r="AA22" s="52">
        <f t="shared" si="6"/>
        <v>11</v>
      </c>
      <c r="AB22" s="53">
        <f t="shared" si="7"/>
        <v>0.27500000000000002</v>
      </c>
      <c r="AC22" s="86" t="s">
        <v>1</v>
      </c>
      <c r="AD22" s="35">
        <v>10</v>
      </c>
      <c r="AE22" s="35">
        <v>8</v>
      </c>
      <c r="AF22" s="35">
        <v>7</v>
      </c>
      <c r="AG22" s="35">
        <v>10</v>
      </c>
      <c r="AH22" s="34">
        <f t="shared" si="8"/>
        <v>35</v>
      </c>
      <c r="AI22" s="87">
        <f t="shared" si="9"/>
        <v>0.875</v>
      </c>
      <c r="AJ22" s="65" t="s">
        <v>1</v>
      </c>
      <c r="AK22" s="8">
        <v>10</v>
      </c>
      <c r="AL22" s="8">
        <v>6</v>
      </c>
      <c r="AM22" s="8">
        <v>5.5</v>
      </c>
      <c r="AN22" s="8">
        <v>3.5</v>
      </c>
      <c r="AO22" s="12">
        <f t="shared" si="10"/>
        <v>25</v>
      </c>
      <c r="AP22" s="66">
        <f t="shared" si="11"/>
        <v>0.625</v>
      </c>
    </row>
    <row r="23" spans="1:42" ht="15.75" x14ac:dyDescent="0.25">
      <c r="A23" s="52" t="s">
        <v>2</v>
      </c>
      <c r="B23" s="45">
        <v>3</v>
      </c>
      <c r="C23" s="1">
        <v>8.5</v>
      </c>
      <c r="D23" s="1">
        <v>6</v>
      </c>
      <c r="E23" s="1">
        <v>4.5</v>
      </c>
      <c r="F23" s="52">
        <f t="shared" si="0"/>
        <v>22</v>
      </c>
      <c r="G23" s="53">
        <f t="shared" si="1"/>
        <v>0.55000000000000004</v>
      </c>
      <c r="H23" s="54" t="s">
        <v>1</v>
      </c>
      <c r="I23" s="8">
        <v>10</v>
      </c>
      <c r="J23" s="8">
        <v>2</v>
      </c>
      <c r="K23" s="8">
        <v>0.5</v>
      </c>
      <c r="L23" s="8">
        <v>1</v>
      </c>
      <c r="M23" s="52">
        <f t="shared" si="2"/>
        <v>13.5</v>
      </c>
      <c r="N23" s="53">
        <f t="shared" si="3"/>
        <v>0.33750000000000002</v>
      </c>
      <c r="O23" s="82" t="s">
        <v>1</v>
      </c>
      <c r="P23" s="29">
        <v>9.5</v>
      </c>
      <c r="Q23" s="29">
        <v>10</v>
      </c>
      <c r="R23" s="29">
        <v>9.5</v>
      </c>
      <c r="S23" s="29">
        <v>8</v>
      </c>
      <c r="T23" s="26">
        <f t="shared" si="4"/>
        <v>37</v>
      </c>
      <c r="U23" s="83">
        <f t="shared" si="5"/>
        <v>0.92500000000000004</v>
      </c>
      <c r="V23" s="54" t="s">
        <v>1</v>
      </c>
      <c r="W23" s="8">
        <v>5</v>
      </c>
      <c r="X23" s="8">
        <v>1</v>
      </c>
      <c r="Y23" s="8">
        <v>2</v>
      </c>
      <c r="Z23" s="8">
        <v>1</v>
      </c>
      <c r="AA23" s="52">
        <f t="shared" si="6"/>
        <v>9</v>
      </c>
      <c r="AB23" s="53">
        <f t="shared" si="7"/>
        <v>0.22500000000000001</v>
      </c>
      <c r="AC23" s="86" t="s">
        <v>2</v>
      </c>
      <c r="AD23" s="35">
        <v>10</v>
      </c>
      <c r="AE23" s="35">
        <v>9</v>
      </c>
      <c r="AF23" s="35">
        <v>0</v>
      </c>
      <c r="AG23" s="35">
        <v>10</v>
      </c>
      <c r="AH23" s="34">
        <f t="shared" si="8"/>
        <v>29</v>
      </c>
      <c r="AI23" s="87">
        <f t="shared" si="9"/>
        <v>0.72499999999999998</v>
      </c>
      <c r="AJ23" s="65" t="s">
        <v>2</v>
      </c>
      <c r="AK23" s="8">
        <v>8</v>
      </c>
      <c r="AL23" s="8">
        <v>6</v>
      </c>
      <c r="AM23" s="8">
        <v>6.5</v>
      </c>
      <c r="AN23" s="8">
        <v>4</v>
      </c>
      <c r="AO23" s="12">
        <f t="shared" si="10"/>
        <v>24.5</v>
      </c>
      <c r="AP23" s="66">
        <f t="shared" si="11"/>
        <v>0.61250000000000004</v>
      </c>
    </row>
    <row r="24" spans="1:42" ht="15.75" x14ac:dyDescent="0.25">
      <c r="A24" s="52" t="s">
        <v>2</v>
      </c>
      <c r="B24" s="45">
        <v>3</v>
      </c>
      <c r="C24" s="1">
        <v>5</v>
      </c>
      <c r="D24" s="1">
        <v>4</v>
      </c>
      <c r="E24" s="1">
        <v>9</v>
      </c>
      <c r="F24" s="52">
        <f t="shared" si="0"/>
        <v>21</v>
      </c>
      <c r="G24" s="53">
        <f t="shared" si="1"/>
        <v>0.52500000000000002</v>
      </c>
      <c r="H24" s="54" t="s">
        <v>1</v>
      </c>
      <c r="I24" s="8">
        <v>7</v>
      </c>
      <c r="J24" s="8">
        <v>3</v>
      </c>
      <c r="K24" s="8">
        <v>0</v>
      </c>
      <c r="L24" s="8">
        <v>1</v>
      </c>
      <c r="M24" s="52">
        <f t="shared" si="2"/>
        <v>11</v>
      </c>
      <c r="N24" s="53">
        <f t="shared" si="3"/>
        <v>0.27500000000000002</v>
      </c>
      <c r="O24" s="70" t="s">
        <v>1</v>
      </c>
      <c r="P24" s="30">
        <v>9.5</v>
      </c>
      <c r="Q24" s="30">
        <v>10</v>
      </c>
      <c r="R24" s="30">
        <v>9</v>
      </c>
      <c r="S24" s="30">
        <v>8</v>
      </c>
      <c r="T24" s="16">
        <f t="shared" si="4"/>
        <v>36.5</v>
      </c>
      <c r="U24" s="71">
        <f t="shared" si="5"/>
        <v>0.91249999999999998</v>
      </c>
      <c r="V24" s="54" t="s">
        <v>1</v>
      </c>
      <c r="W24" s="8">
        <v>2</v>
      </c>
      <c r="X24" s="8">
        <v>3</v>
      </c>
      <c r="Y24" s="8">
        <v>1.5</v>
      </c>
      <c r="Z24" s="8">
        <v>1</v>
      </c>
      <c r="AA24" s="52">
        <f t="shared" si="6"/>
        <v>7.5</v>
      </c>
      <c r="AB24" s="53">
        <f t="shared" si="7"/>
        <v>0.1875</v>
      </c>
      <c r="AC24" s="86" t="s">
        <v>1</v>
      </c>
      <c r="AD24" s="35">
        <v>10</v>
      </c>
      <c r="AE24" s="35">
        <v>8.5</v>
      </c>
      <c r="AF24" s="35">
        <v>10</v>
      </c>
      <c r="AG24" s="35">
        <v>0</v>
      </c>
      <c r="AH24" s="34">
        <f t="shared" si="8"/>
        <v>28.5</v>
      </c>
      <c r="AI24" s="87">
        <f t="shared" si="9"/>
        <v>0.71250000000000002</v>
      </c>
      <c r="AJ24" s="65" t="s">
        <v>1</v>
      </c>
      <c r="AK24" s="8">
        <v>10</v>
      </c>
      <c r="AL24" s="8">
        <v>4</v>
      </c>
      <c r="AM24" s="8">
        <v>1.5</v>
      </c>
      <c r="AN24" s="8">
        <v>8.5</v>
      </c>
      <c r="AO24" s="12">
        <f t="shared" si="10"/>
        <v>24</v>
      </c>
      <c r="AP24" s="66">
        <f t="shared" si="11"/>
        <v>0.6</v>
      </c>
    </row>
    <row r="25" spans="1:42" ht="15.75" x14ac:dyDescent="0.25">
      <c r="A25" s="52" t="s">
        <v>2</v>
      </c>
      <c r="B25" s="45">
        <v>9</v>
      </c>
      <c r="C25" s="1">
        <v>0</v>
      </c>
      <c r="D25" s="1">
        <v>4</v>
      </c>
      <c r="E25" s="1">
        <v>6</v>
      </c>
      <c r="F25" s="52">
        <f t="shared" si="0"/>
        <v>19</v>
      </c>
      <c r="G25" s="53">
        <f t="shared" si="1"/>
        <v>0.47499999999999998</v>
      </c>
      <c r="H25" s="54" t="s">
        <v>1</v>
      </c>
      <c r="I25" s="8">
        <v>7</v>
      </c>
      <c r="J25" s="8">
        <v>1</v>
      </c>
      <c r="K25" s="8">
        <v>0.5</v>
      </c>
      <c r="L25" s="8">
        <v>2</v>
      </c>
      <c r="M25" s="52">
        <f t="shared" si="2"/>
        <v>10.5</v>
      </c>
      <c r="N25" s="53">
        <f t="shared" si="3"/>
        <v>0.26250000000000001</v>
      </c>
      <c r="O25" s="70" t="s">
        <v>1</v>
      </c>
      <c r="P25" s="30">
        <v>8.5</v>
      </c>
      <c r="Q25" s="30">
        <v>9.5</v>
      </c>
      <c r="R25" s="30">
        <v>10</v>
      </c>
      <c r="S25" s="30">
        <v>8</v>
      </c>
      <c r="T25" s="16">
        <f t="shared" si="4"/>
        <v>36</v>
      </c>
      <c r="U25" s="71">
        <f t="shared" si="5"/>
        <v>0.9</v>
      </c>
      <c r="V25" s="77" t="s">
        <v>1</v>
      </c>
      <c r="W25" s="29">
        <v>10</v>
      </c>
      <c r="X25" s="29">
        <v>10</v>
      </c>
      <c r="Y25" s="29">
        <v>10</v>
      </c>
      <c r="Z25" s="29">
        <v>8</v>
      </c>
      <c r="AA25" s="26">
        <f t="shared" si="6"/>
        <v>38</v>
      </c>
      <c r="AB25" s="83">
        <f t="shared" si="7"/>
        <v>0.95</v>
      </c>
      <c r="AC25" s="86" t="s">
        <v>1</v>
      </c>
      <c r="AD25" s="35">
        <v>10</v>
      </c>
      <c r="AE25" s="35">
        <v>9.5</v>
      </c>
      <c r="AF25" s="35">
        <v>3</v>
      </c>
      <c r="AG25" s="35">
        <v>2</v>
      </c>
      <c r="AH25" s="34">
        <f t="shared" si="8"/>
        <v>24.5</v>
      </c>
      <c r="AI25" s="87">
        <f t="shared" si="9"/>
        <v>0.61250000000000004</v>
      </c>
      <c r="AJ25" s="77" t="s">
        <v>1</v>
      </c>
      <c r="AK25" s="29">
        <v>10</v>
      </c>
      <c r="AL25" s="29">
        <v>9.5</v>
      </c>
      <c r="AM25" s="29">
        <v>10</v>
      </c>
      <c r="AN25" s="29">
        <v>10</v>
      </c>
      <c r="AO25" s="26">
        <f t="shared" si="10"/>
        <v>39.5</v>
      </c>
      <c r="AP25" s="83">
        <f t="shared" si="11"/>
        <v>0.98750000000000004</v>
      </c>
    </row>
    <row r="26" spans="1:42" ht="15.75" x14ac:dyDescent="0.25">
      <c r="A26" s="52" t="s">
        <v>1</v>
      </c>
      <c r="B26" s="45">
        <v>3</v>
      </c>
      <c r="C26" s="1">
        <v>2</v>
      </c>
      <c r="D26" s="1">
        <v>7</v>
      </c>
      <c r="E26" s="1">
        <v>5</v>
      </c>
      <c r="F26" s="52">
        <f t="shared" si="0"/>
        <v>17</v>
      </c>
      <c r="G26" s="53">
        <f t="shared" si="1"/>
        <v>0.42499999999999999</v>
      </c>
      <c r="H26" s="54" t="s">
        <v>2</v>
      </c>
      <c r="I26" s="52">
        <v>10</v>
      </c>
      <c r="J26" s="52">
        <v>10</v>
      </c>
      <c r="K26" s="52">
        <v>10</v>
      </c>
      <c r="L26" s="52">
        <v>10</v>
      </c>
      <c r="M26" s="52">
        <f t="shared" si="2"/>
        <v>40</v>
      </c>
      <c r="N26" s="53">
        <f t="shared" si="3"/>
        <v>1</v>
      </c>
      <c r="O26" s="70" t="s">
        <v>1</v>
      </c>
      <c r="P26" s="30">
        <v>8.5</v>
      </c>
      <c r="Q26" s="30">
        <v>9.5</v>
      </c>
      <c r="R26" s="30">
        <v>10</v>
      </c>
      <c r="S26" s="30">
        <v>8</v>
      </c>
      <c r="T26" s="16">
        <f t="shared" si="4"/>
        <v>36</v>
      </c>
      <c r="U26" s="71">
        <f t="shared" si="5"/>
        <v>0.9</v>
      </c>
      <c r="V26" s="67" t="s">
        <v>1</v>
      </c>
      <c r="W26" s="30">
        <v>9</v>
      </c>
      <c r="X26" s="30">
        <v>8</v>
      </c>
      <c r="Y26" s="30">
        <v>10</v>
      </c>
      <c r="Z26" s="30">
        <v>4</v>
      </c>
      <c r="AA26" s="16">
        <f t="shared" si="6"/>
        <v>31</v>
      </c>
      <c r="AB26" s="71">
        <f t="shared" si="7"/>
        <v>0.77500000000000002</v>
      </c>
      <c r="AC26" s="86" t="s">
        <v>1</v>
      </c>
      <c r="AD26" s="35">
        <v>8</v>
      </c>
      <c r="AE26" s="35">
        <v>6</v>
      </c>
      <c r="AF26" s="35">
        <v>0</v>
      </c>
      <c r="AG26" s="35">
        <v>10</v>
      </c>
      <c r="AH26" s="34">
        <f t="shared" si="8"/>
        <v>24</v>
      </c>
      <c r="AI26" s="87">
        <f t="shared" si="9"/>
        <v>0.6</v>
      </c>
      <c r="AJ26" s="67" t="s">
        <v>1</v>
      </c>
      <c r="AK26" s="30">
        <v>10</v>
      </c>
      <c r="AL26" s="30">
        <v>10</v>
      </c>
      <c r="AM26" s="30">
        <v>10</v>
      </c>
      <c r="AN26" s="30">
        <v>9.5</v>
      </c>
      <c r="AO26" s="16">
        <f t="shared" si="10"/>
        <v>39.5</v>
      </c>
      <c r="AP26" s="71">
        <f t="shared" si="11"/>
        <v>0.98750000000000004</v>
      </c>
    </row>
    <row r="27" spans="1:42" ht="15.75" x14ac:dyDescent="0.25">
      <c r="A27" s="52" t="s">
        <v>1</v>
      </c>
      <c r="B27" s="45">
        <v>4</v>
      </c>
      <c r="C27" s="1">
        <v>1.5</v>
      </c>
      <c r="D27" s="1">
        <v>4</v>
      </c>
      <c r="E27" s="1">
        <v>5.5</v>
      </c>
      <c r="F27" s="52">
        <f t="shared" si="0"/>
        <v>15</v>
      </c>
      <c r="G27" s="53">
        <f t="shared" si="1"/>
        <v>0.375</v>
      </c>
      <c r="H27" s="54" t="s">
        <v>1</v>
      </c>
      <c r="I27" s="52">
        <v>10</v>
      </c>
      <c r="J27" s="52">
        <v>9.5</v>
      </c>
      <c r="K27" s="52">
        <v>10</v>
      </c>
      <c r="L27" s="52">
        <v>10</v>
      </c>
      <c r="M27" s="52">
        <f t="shared" si="2"/>
        <v>39.5</v>
      </c>
      <c r="N27" s="53">
        <f t="shared" si="3"/>
        <v>0.98750000000000004</v>
      </c>
      <c r="O27" s="70" t="s">
        <v>1</v>
      </c>
      <c r="P27" s="30">
        <v>8.5</v>
      </c>
      <c r="Q27" s="30">
        <v>9.5</v>
      </c>
      <c r="R27" s="30">
        <v>10</v>
      </c>
      <c r="S27" s="30">
        <v>8</v>
      </c>
      <c r="T27" s="16">
        <f t="shared" si="4"/>
        <v>36</v>
      </c>
      <c r="U27" s="71">
        <f t="shared" si="5"/>
        <v>0.9</v>
      </c>
      <c r="V27" s="67" t="s">
        <v>1</v>
      </c>
      <c r="W27" s="30">
        <v>9.5</v>
      </c>
      <c r="X27" s="30">
        <v>8</v>
      </c>
      <c r="Y27" s="30">
        <v>10</v>
      </c>
      <c r="Z27" s="30">
        <v>3</v>
      </c>
      <c r="AA27" s="16">
        <f t="shared" si="6"/>
        <v>30.5</v>
      </c>
      <c r="AB27" s="71">
        <f t="shared" si="7"/>
        <v>0.76249999999999996</v>
      </c>
      <c r="AC27" s="86" t="s">
        <v>1</v>
      </c>
      <c r="AD27" s="35">
        <v>10</v>
      </c>
      <c r="AE27" s="35">
        <v>8.5</v>
      </c>
      <c r="AF27" s="35">
        <v>5</v>
      </c>
      <c r="AG27" s="35">
        <v>0</v>
      </c>
      <c r="AH27" s="34">
        <f t="shared" si="8"/>
        <v>23.5</v>
      </c>
      <c r="AI27" s="87">
        <f t="shared" si="9"/>
        <v>0.58750000000000002</v>
      </c>
      <c r="AJ27" s="67" t="s">
        <v>1</v>
      </c>
      <c r="AK27" s="30">
        <v>10</v>
      </c>
      <c r="AL27" s="30">
        <v>9.5</v>
      </c>
      <c r="AM27" s="30">
        <v>10</v>
      </c>
      <c r="AN27" s="30">
        <v>10</v>
      </c>
      <c r="AO27" s="16">
        <f t="shared" si="10"/>
        <v>39.5</v>
      </c>
      <c r="AP27" s="71">
        <f t="shared" si="11"/>
        <v>0.98750000000000004</v>
      </c>
    </row>
    <row r="28" spans="1:42" ht="15.75" x14ac:dyDescent="0.25">
      <c r="A28" s="52" t="s">
        <v>1</v>
      </c>
      <c r="B28" s="45">
        <v>3</v>
      </c>
      <c r="C28" s="1">
        <v>0</v>
      </c>
      <c r="D28" s="1">
        <v>0</v>
      </c>
      <c r="E28" s="1">
        <v>7</v>
      </c>
      <c r="F28" s="52">
        <f t="shared" si="0"/>
        <v>10</v>
      </c>
      <c r="G28" s="53">
        <f t="shared" si="1"/>
        <v>0.25</v>
      </c>
      <c r="H28" s="54" t="s">
        <v>1</v>
      </c>
      <c r="I28" s="52">
        <v>10</v>
      </c>
      <c r="J28" s="52">
        <v>10</v>
      </c>
      <c r="K28" s="52">
        <v>9</v>
      </c>
      <c r="L28" s="52">
        <v>10</v>
      </c>
      <c r="M28" s="52">
        <f t="shared" si="2"/>
        <v>39</v>
      </c>
      <c r="N28" s="53">
        <f t="shared" si="3"/>
        <v>0.97499999999999998</v>
      </c>
      <c r="O28" s="70" t="s">
        <v>1</v>
      </c>
      <c r="P28" s="30">
        <v>9</v>
      </c>
      <c r="Q28" s="30">
        <v>9</v>
      </c>
      <c r="R28" s="30">
        <v>9.5</v>
      </c>
      <c r="S28" s="30">
        <v>8</v>
      </c>
      <c r="T28" s="16">
        <f t="shared" si="4"/>
        <v>35.5</v>
      </c>
      <c r="U28" s="71">
        <f t="shared" si="5"/>
        <v>0.88749999999999996</v>
      </c>
      <c r="V28" s="67" t="s">
        <v>1</v>
      </c>
      <c r="W28" s="30">
        <v>9</v>
      </c>
      <c r="X28" s="30">
        <v>9</v>
      </c>
      <c r="Y28" s="30">
        <v>2</v>
      </c>
      <c r="Z28" s="30">
        <v>10</v>
      </c>
      <c r="AA28" s="16">
        <f t="shared" si="6"/>
        <v>30</v>
      </c>
      <c r="AB28" s="71">
        <f t="shared" si="7"/>
        <v>0.75</v>
      </c>
      <c r="AC28" s="86" t="s">
        <v>1</v>
      </c>
      <c r="AD28" s="35">
        <v>10</v>
      </c>
      <c r="AE28" s="35">
        <v>5.5</v>
      </c>
      <c r="AF28" s="35">
        <v>7</v>
      </c>
      <c r="AG28" s="35">
        <v>0</v>
      </c>
      <c r="AH28" s="34">
        <f t="shared" si="8"/>
        <v>22.5</v>
      </c>
      <c r="AI28" s="87">
        <f t="shared" si="9"/>
        <v>0.5625</v>
      </c>
      <c r="AJ28" s="67" t="s">
        <v>1</v>
      </c>
      <c r="AK28" s="30">
        <v>9.5</v>
      </c>
      <c r="AL28" s="30">
        <v>9.5</v>
      </c>
      <c r="AM28" s="30">
        <v>10</v>
      </c>
      <c r="AN28" s="30">
        <v>10</v>
      </c>
      <c r="AO28" s="16">
        <f t="shared" si="10"/>
        <v>39</v>
      </c>
      <c r="AP28" s="71">
        <f t="shared" si="11"/>
        <v>0.97499999999999998</v>
      </c>
    </row>
    <row r="29" spans="1:42" ht="15.75" x14ac:dyDescent="0.25">
      <c r="A29" s="26" t="s">
        <v>1</v>
      </c>
      <c r="B29" s="29">
        <v>10</v>
      </c>
      <c r="C29" s="29">
        <v>10</v>
      </c>
      <c r="D29" s="29">
        <v>10</v>
      </c>
      <c r="E29" s="29">
        <v>10</v>
      </c>
      <c r="F29" s="26">
        <f t="shared" si="0"/>
        <v>40</v>
      </c>
      <c r="G29" s="83">
        <f t="shared" si="1"/>
        <v>1</v>
      </c>
      <c r="H29" s="54" t="s">
        <v>1</v>
      </c>
      <c r="I29" s="52">
        <v>10</v>
      </c>
      <c r="J29" s="52">
        <v>9</v>
      </c>
      <c r="K29" s="52">
        <v>10</v>
      </c>
      <c r="L29" s="52">
        <v>10</v>
      </c>
      <c r="M29" s="52">
        <f t="shared" si="2"/>
        <v>39</v>
      </c>
      <c r="N29" s="53">
        <f t="shared" si="3"/>
        <v>0.97499999999999998</v>
      </c>
      <c r="O29" s="70" t="s">
        <v>2</v>
      </c>
      <c r="P29" s="30">
        <v>8.5</v>
      </c>
      <c r="Q29" s="30">
        <v>10</v>
      </c>
      <c r="R29" s="30">
        <v>9.5</v>
      </c>
      <c r="S29" s="30">
        <v>7</v>
      </c>
      <c r="T29" s="16">
        <f t="shared" si="4"/>
        <v>35</v>
      </c>
      <c r="U29" s="71">
        <f t="shared" si="5"/>
        <v>0.875</v>
      </c>
      <c r="V29" s="67" t="s">
        <v>1</v>
      </c>
      <c r="W29" s="30">
        <v>9</v>
      </c>
      <c r="X29" s="30">
        <v>9</v>
      </c>
      <c r="Y29" s="30">
        <v>10</v>
      </c>
      <c r="Z29" s="30">
        <v>2</v>
      </c>
      <c r="AA29" s="16">
        <f t="shared" si="6"/>
        <v>30</v>
      </c>
      <c r="AB29" s="71">
        <f t="shared" si="7"/>
        <v>0.75</v>
      </c>
      <c r="AC29" s="86" t="s">
        <v>1</v>
      </c>
      <c r="AD29" s="35">
        <v>8</v>
      </c>
      <c r="AE29" s="35">
        <v>7.5</v>
      </c>
      <c r="AF29" s="35">
        <v>2</v>
      </c>
      <c r="AG29" s="35">
        <v>5</v>
      </c>
      <c r="AH29" s="34">
        <f t="shared" si="8"/>
        <v>22.5</v>
      </c>
      <c r="AI29" s="87">
        <f t="shared" si="9"/>
        <v>0.5625</v>
      </c>
      <c r="AJ29" s="67" t="s">
        <v>1</v>
      </c>
      <c r="AK29" s="30">
        <v>10</v>
      </c>
      <c r="AL29" s="30">
        <v>8</v>
      </c>
      <c r="AM29" s="30">
        <v>10</v>
      </c>
      <c r="AN29" s="30">
        <v>10</v>
      </c>
      <c r="AO29" s="16">
        <f t="shared" si="10"/>
        <v>38</v>
      </c>
      <c r="AP29" s="71">
        <f t="shared" si="11"/>
        <v>0.95</v>
      </c>
    </row>
    <row r="30" spans="1:42" ht="15.75" x14ac:dyDescent="0.25">
      <c r="A30" s="16" t="s">
        <v>1</v>
      </c>
      <c r="B30" s="30">
        <v>10</v>
      </c>
      <c r="C30" s="30">
        <v>10</v>
      </c>
      <c r="D30" s="30">
        <v>9.5</v>
      </c>
      <c r="E30" s="30">
        <v>10</v>
      </c>
      <c r="F30" s="16">
        <f t="shared" si="0"/>
        <v>39.5</v>
      </c>
      <c r="G30" s="71">
        <f t="shared" si="1"/>
        <v>0.98750000000000004</v>
      </c>
      <c r="H30" s="54" t="s">
        <v>2</v>
      </c>
      <c r="I30" s="52">
        <v>10</v>
      </c>
      <c r="J30" s="52">
        <v>9</v>
      </c>
      <c r="K30" s="52">
        <v>10</v>
      </c>
      <c r="L30" s="52">
        <v>10</v>
      </c>
      <c r="M30" s="52">
        <f t="shared" si="2"/>
        <v>39</v>
      </c>
      <c r="N30" s="53">
        <f t="shared" si="3"/>
        <v>0.97499999999999998</v>
      </c>
      <c r="O30" s="70" t="s">
        <v>1</v>
      </c>
      <c r="P30" s="30">
        <v>8.5</v>
      </c>
      <c r="Q30" s="30">
        <v>9</v>
      </c>
      <c r="R30" s="30">
        <v>8</v>
      </c>
      <c r="S30" s="30">
        <v>9.5</v>
      </c>
      <c r="T30" s="16">
        <f t="shared" si="4"/>
        <v>35</v>
      </c>
      <c r="U30" s="71">
        <f t="shared" si="5"/>
        <v>0.875</v>
      </c>
      <c r="V30" s="67" t="s">
        <v>2</v>
      </c>
      <c r="W30" s="30">
        <v>10</v>
      </c>
      <c r="X30" s="30">
        <v>9</v>
      </c>
      <c r="Y30" s="30">
        <v>2</v>
      </c>
      <c r="Z30" s="30">
        <v>8</v>
      </c>
      <c r="AA30" s="16">
        <f t="shared" si="6"/>
        <v>29</v>
      </c>
      <c r="AB30" s="71">
        <f t="shared" si="7"/>
        <v>0.72499999999999998</v>
      </c>
      <c r="AC30" s="86" t="s">
        <v>1</v>
      </c>
      <c r="AD30" s="35">
        <v>10</v>
      </c>
      <c r="AE30" s="35">
        <v>8</v>
      </c>
      <c r="AF30" s="35">
        <v>4</v>
      </c>
      <c r="AG30" s="35">
        <v>0</v>
      </c>
      <c r="AH30" s="34">
        <f t="shared" si="8"/>
        <v>22</v>
      </c>
      <c r="AI30" s="87">
        <f t="shared" si="9"/>
        <v>0.55000000000000004</v>
      </c>
      <c r="AJ30" s="67" t="s">
        <v>1</v>
      </c>
      <c r="AK30" s="30">
        <v>10</v>
      </c>
      <c r="AL30" s="30">
        <v>9</v>
      </c>
      <c r="AM30" s="30">
        <v>9</v>
      </c>
      <c r="AN30" s="30">
        <v>9.5</v>
      </c>
      <c r="AO30" s="16">
        <f t="shared" si="10"/>
        <v>37.5</v>
      </c>
      <c r="AP30" s="71">
        <f t="shared" si="11"/>
        <v>0.9375</v>
      </c>
    </row>
    <row r="31" spans="1:42" ht="15.75" x14ac:dyDescent="0.25">
      <c r="A31" s="16" t="s">
        <v>1</v>
      </c>
      <c r="B31" s="30">
        <v>10</v>
      </c>
      <c r="C31" s="30">
        <v>10</v>
      </c>
      <c r="D31" s="30">
        <v>9.5</v>
      </c>
      <c r="E31" s="30">
        <v>10</v>
      </c>
      <c r="F31" s="16">
        <f t="shared" si="0"/>
        <v>39.5</v>
      </c>
      <c r="G31" s="71">
        <f t="shared" si="1"/>
        <v>0.98750000000000004</v>
      </c>
      <c r="H31" s="54" t="s">
        <v>1</v>
      </c>
      <c r="I31" s="52">
        <v>8</v>
      </c>
      <c r="J31" s="52">
        <v>10</v>
      </c>
      <c r="K31" s="52">
        <v>10</v>
      </c>
      <c r="L31" s="52">
        <v>10</v>
      </c>
      <c r="M31" s="52">
        <f t="shared" si="2"/>
        <v>38</v>
      </c>
      <c r="N31" s="53">
        <f t="shared" si="3"/>
        <v>0.95</v>
      </c>
      <c r="O31" s="70" t="s">
        <v>1</v>
      </c>
      <c r="P31" s="30">
        <v>8.5</v>
      </c>
      <c r="Q31" s="30">
        <v>9.5</v>
      </c>
      <c r="R31" s="30">
        <v>8</v>
      </c>
      <c r="S31" s="30">
        <v>8</v>
      </c>
      <c r="T31" s="16">
        <f t="shared" si="4"/>
        <v>34</v>
      </c>
      <c r="U31" s="71">
        <f t="shared" si="5"/>
        <v>0.85</v>
      </c>
      <c r="V31" s="67" t="s">
        <v>1</v>
      </c>
      <c r="W31" s="30">
        <v>2</v>
      </c>
      <c r="X31" s="30">
        <v>9</v>
      </c>
      <c r="Y31" s="30">
        <v>10</v>
      </c>
      <c r="Z31" s="30">
        <v>5</v>
      </c>
      <c r="AA31" s="16">
        <f t="shared" si="6"/>
        <v>26</v>
      </c>
      <c r="AB31" s="71">
        <f t="shared" si="7"/>
        <v>0.65</v>
      </c>
      <c r="AC31" s="86" t="s">
        <v>1</v>
      </c>
      <c r="AD31" s="35">
        <v>10</v>
      </c>
      <c r="AE31" s="35">
        <v>5</v>
      </c>
      <c r="AF31" s="35">
        <v>7</v>
      </c>
      <c r="AG31" s="35">
        <v>0</v>
      </c>
      <c r="AH31" s="34">
        <f t="shared" si="8"/>
        <v>22</v>
      </c>
      <c r="AI31" s="87">
        <f t="shared" si="9"/>
        <v>0.55000000000000004</v>
      </c>
      <c r="AJ31" s="67" t="s">
        <v>1</v>
      </c>
      <c r="AK31" s="30">
        <v>10</v>
      </c>
      <c r="AL31" s="30">
        <v>6.5</v>
      </c>
      <c r="AM31" s="30">
        <v>10</v>
      </c>
      <c r="AN31" s="30">
        <v>9</v>
      </c>
      <c r="AO31" s="16">
        <f t="shared" si="10"/>
        <v>35.5</v>
      </c>
      <c r="AP31" s="71">
        <f t="shared" si="11"/>
        <v>0.88749999999999996</v>
      </c>
    </row>
    <row r="32" spans="1:42" ht="15.75" x14ac:dyDescent="0.25">
      <c r="A32" s="16" t="s">
        <v>1</v>
      </c>
      <c r="B32" s="30">
        <v>10</v>
      </c>
      <c r="C32" s="30">
        <v>10</v>
      </c>
      <c r="D32" s="30">
        <v>9.5</v>
      </c>
      <c r="E32" s="30">
        <v>10</v>
      </c>
      <c r="F32" s="16">
        <f t="shared" si="0"/>
        <v>39.5</v>
      </c>
      <c r="G32" s="71">
        <f t="shared" si="1"/>
        <v>0.98750000000000004</v>
      </c>
      <c r="H32" s="54" t="s">
        <v>1</v>
      </c>
      <c r="I32" s="52">
        <v>10</v>
      </c>
      <c r="J32" s="52">
        <v>8</v>
      </c>
      <c r="K32" s="52">
        <v>10</v>
      </c>
      <c r="L32" s="52">
        <v>10</v>
      </c>
      <c r="M32" s="52">
        <f t="shared" si="2"/>
        <v>38</v>
      </c>
      <c r="N32" s="53">
        <f t="shared" si="3"/>
        <v>0.95</v>
      </c>
      <c r="O32" s="70" t="s">
        <v>2</v>
      </c>
      <c r="P32" s="30">
        <v>8.5</v>
      </c>
      <c r="Q32" s="30">
        <v>10</v>
      </c>
      <c r="R32" s="30">
        <v>8</v>
      </c>
      <c r="S32" s="30">
        <v>7</v>
      </c>
      <c r="T32" s="16">
        <f t="shared" si="4"/>
        <v>33.5</v>
      </c>
      <c r="U32" s="71">
        <f t="shared" si="5"/>
        <v>0.83750000000000002</v>
      </c>
      <c r="V32" s="67" t="s">
        <v>2</v>
      </c>
      <c r="W32" s="30">
        <v>2</v>
      </c>
      <c r="X32" s="30">
        <v>4</v>
      </c>
      <c r="Y32" s="30">
        <v>8</v>
      </c>
      <c r="Z32" s="30">
        <v>10</v>
      </c>
      <c r="AA32" s="16">
        <f t="shared" si="6"/>
        <v>24</v>
      </c>
      <c r="AB32" s="71">
        <f t="shared" si="7"/>
        <v>0.6</v>
      </c>
      <c r="AC32" s="86" t="s">
        <v>1</v>
      </c>
      <c r="AD32" s="35">
        <v>10</v>
      </c>
      <c r="AE32" s="35">
        <v>8</v>
      </c>
      <c r="AF32" s="35">
        <v>1</v>
      </c>
      <c r="AG32" s="35">
        <v>2</v>
      </c>
      <c r="AH32" s="34">
        <f t="shared" si="8"/>
        <v>21</v>
      </c>
      <c r="AI32" s="87">
        <f t="shared" si="9"/>
        <v>0.52500000000000002</v>
      </c>
      <c r="AJ32" s="67" t="s">
        <v>1</v>
      </c>
      <c r="AK32" s="30">
        <v>10</v>
      </c>
      <c r="AL32" s="30">
        <v>8</v>
      </c>
      <c r="AM32" s="30">
        <v>7</v>
      </c>
      <c r="AN32" s="30">
        <v>10</v>
      </c>
      <c r="AO32" s="16">
        <f t="shared" si="10"/>
        <v>35</v>
      </c>
      <c r="AP32" s="71">
        <f t="shared" si="11"/>
        <v>0.875</v>
      </c>
    </row>
    <row r="33" spans="1:42" ht="15.75" x14ac:dyDescent="0.25">
      <c r="A33" s="16" t="s">
        <v>1</v>
      </c>
      <c r="B33" s="30">
        <v>9.5</v>
      </c>
      <c r="C33" s="30">
        <v>10</v>
      </c>
      <c r="D33" s="30">
        <v>10</v>
      </c>
      <c r="E33" s="30">
        <v>10</v>
      </c>
      <c r="F33" s="16">
        <f t="shared" si="0"/>
        <v>39.5</v>
      </c>
      <c r="G33" s="71">
        <f t="shared" si="1"/>
        <v>0.98750000000000004</v>
      </c>
      <c r="H33" s="54" t="s">
        <v>1</v>
      </c>
      <c r="I33" s="52">
        <v>10</v>
      </c>
      <c r="J33" s="52">
        <v>2</v>
      </c>
      <c r="K33" s="52">
        <v>10</v>
      </c>
      <c r="L33" s="52">
        <v>9.5</v>
      </c>
      <c r="M33" s="52">
        <f t="shared" si="2"/>
        <v>31.5</v>
      </c>
      <c r="N33" s="53">
        <f t="shared" si="3"/>
        <v>0.78749999999999998</v>
      </c>
      <c r="O33" s="70" t="s">
        <v>2</v>
      </c>
      <c r="P33" s="30">
        <v>8.5</v>
      </c>
      <c r="Q33" s="30">
        <v>10</v>
      </c>
      <c r="R33" s="30">
        <v>8</v>
      </c>
      <c r="S33" s="30">
        <v>7</v>
      </c>
      <c r="T33" s="16">
        <f t="shared" si="4"/>
        <v>33.5</v>
      </c>
      <c r="U33" s="71">
        <f t="shared" si="5"/>
        <v>0.83750000000000002</v>
      </c>
      <c r="V33" s="67" t="s">
        <v>1</v>
      </c>
      <c r="W33" s="30">
        <v>3</v>
      </c>
      <c r="X33" s="30">
        <v>9</v>
      </c>
      <c r="Y33" s="30">
        <v>2</v>
      </c>
      <c r="Z33" s="30">
        <v>10</v>
      </c>
      <c r="AA33" s="16">
        <f t="shared" si="6"/>
        <v>24</v>
      </c>
      <c r="AB33" s="71">
        <f t="shared" si="7"/>
        <v>0.6</v>
      </c>
      <c r="AC33" s="86" t="s">
        <v>1</v>
      </c>
      <c r="AD33" s="35">
        <v>9</v>
      </c>
      <c r="AE33" s="35">
        <v>3</v>
      </c>
      <c r="AF33" s="35">
        <v>0</v>
      </c>
      <c r="AG33" s="35">
        <v>9</v>
      </c>
      <c r="AH33" s="34">
        <f t="shared" si="8"/>
        <v>21</v>
      </c>
      <c r="AI33" s="87">
        <f t="shared" si="9"/>
        <v>0.52500000000000002</v>
      </c>
      <c r="AJ33" s="67" t="s">
        <v>1</v>
      </c>
      <c r="AK33" s="30">
        <v>7</v>
      </c>
      <c r="AL33" s="30">
        <v>9.5</v>
      </c>
      <c r="AM33" s="30">
        <v>9</v>
      </c>
      <c r="AN33" s="30">
        <v>9</v>
      </c>
      <c r="AO33" s="16">
        <f t="shared" si="10"/>
        <v>34.5</v>
      </c>
      <c r="AP33" s="71">
        <f t="shared" si="11"/>
        <v>0.86250000000000004</v>
      </c>
    </row>
    <row r="34" spans="1:42" ht="15.75" x14ac:dyDescent="0.25">
      <c r="A34" s="16" t="s">
        <v>1</v>
      </c>
      <c r="B34" s="30">
        <v>9.5</v>
      </c>
      <c r="C34" s="30">
        <v>10</v>
      </c>
      <c r="D34" s="30">
        <v>9.5</v>
      </c>
      <c r="E34" s="30">
        <v>10</v>
      </c>
      <c r="F34" s="16">
        <f t="shared" si="0"/>
        <v>39</v>
      </c>
      <c r="G34" s="71">
        <f t="shared" si="1"/>
        <v>0.97499999999999998</v>
      </c>
      <c r="H34" s="54" t="s">
        <v>1</v>
      </c>
      <c r="I34" s="52">
        <v>10</v>
      </c>
      <c r="J34" s="52">
        <v>10</v>
      </c>
      <c r="K34" s="52">
        <v>1</v>
      </c>
      <c r="L34" s="52">
        <v>9</v>
      </c>
      <c r="M34" s="52">
        <f t="shared" si="2"/>
        <v>30</v>
      </c>
      <c r="N34" s="53">
        <f t="shared" si="3"/>
        <v>0.75</v>
      </c>
      <c r="O34" s="70" t="s">
        <v>1</v>
      </c>
      <c r="P34" s="30">
        <v>8.5</v>
      </c>
      <c r="Q34" s="30">
        <v>10</v>
      </c>
      <c r="R34" s="30">
        <v>8</v>
      </c>
      <c r="S34" s="30">
        <v>7</v>
      </c>
      <c r="T34" s="16">
        <f t="shared" si="4"/>
        <v>33.5</v>
      </c>
      <c r="U34" s="71">
        <f t="shared" si="5"/>
        <v>0.83750000000000002</v>
      </c>
      <c r="V34" s="67" t="s">
        <v>1</v>
      </c>
      <c r="W34" s="30">
        <v>3.5</v>
      </c>
      <c r="X34" s="30">
        <v>7</v>
      </c>
      <c r="Y34" s="30">
        <v>10</v>
      </c>
      <c r="Z34" s="30">
        <v>3</v>
      </c>
      <c r="AA34" s="16">
        <f t="shared" si="6"/>
        <v>23.5</v>
      </c>
      <c r="AB34" s="71">
        <f t="shared" si="7"/>
        <v>0.58750000000000002</v>
      </c>
      <c r="AC34" s="86" t="s">
        <v>2</v>
      </c>
      <c r="AD34" s="35">
        <v>10</v>
      </c>
      <c r="AE34" s="35">
        <v>8</v>
      </c>
      <c r="AF34" s="35">
        <v>0</v>
      </c>
      <c r="AG34" s="35">
        <v>2</v>
      </c>
      <c r="AH34" s="34">
        <f t="shared" si="8"/>
        <v>20</v>
      </c>
      <c r="AI34" s="87">
        <f t="shared" si="9"/>
        <v>0.5</v>
      </c>
      <c r="AJ34" s="67" t="s">
        <v>1</v>
      </c>
      <c r="AK34" s="30">
        <v>10</v>
      </c>
      <c r="AL34" s="30">
        <v>6</v>
      </c>
      <c r="AM34" s="30">
        <v>8.5</v>
      </c>
      <c r="AN34" s="30">
        <v>10</v>
      </c>
      <c r="AO34" s="16">
        <f t="shared" si="10"/>
        <v>34.5</v>
      </c>
      <c r="AP34" s="71">
        <f t="shared" si="11"/>
        <v>0.86250000000000004</v>
      </c>
    </row>
    <row r="35" spans="1:42" ht="15.75" x14ac:dyDescent="0.25">
      <c r="A35" s="16" t="s">
        <v>1</v>
      </c>
      <c r="B35" s="30">
        <v>9.5</v>
      </c>
      <c r="C35" s="30">
        <v>9</v>
      </c>
      <c r="D35" s="30">
        <v>9.5</v>
      </c>
      <c r="E35" s="30">
        <v>10</v>
      </c>
      <c r="F35" s="16">
        <f t="shared" ref="F35:F66" si="12">SUM(B35:E35)</f>
        <v>38</v>
      </c>
      <c r="G35" s="71">
        <f t="shared" ref="G35:G66" si="13">F35/40</f>
        <v>0.95</v>
      </c>
      <c r="H35" s="54" t="s">
        <v>1</v>
      </c>
      <c r="I35" s="52">
        <v>10</v>
      </c>
      <c r="J35" s="52">
        <v>9</v>
      </c>
      <c r="K35" s="52">
        <v>1</v>
      </c>
      <c r="L35" s="52">
        <v>10</v>
      </c>
      <c r="M35" s="52">
        <f t="shared" ref="M35:M55" si="14">SUM(I35:L35)</f>
        <v>30</v>
      </c>
      <c r="N35" s="53">
        <f t="shared" ref="N35:N55" si="15">M35/40</f>
        <v>0.75</v>
      </c>
      <c r="O35" s="70" t="s">
        <v>1</v>
      </c>
      <c r="P35" s="30">
        <v>8.5</v>
      </c>
      <c r="Q35" s="30">
        <v>10</v>
      </c>
      <c r="R35" s="30">
        <v>8</v>
      </c>
      <c r="S35" s="30">
        <v>6.5</v>
      </c>
      <c r="T35" s="16">
        <f t="shared" ref="T35:T60" si="16">SUM(P35:S35)</f>
        <v>33</v>
      </c>
      <c r="U35" s="71">
        <f t="shared" ref="U35:U60" si="17">T35/40</f>
        <v>0.82499999999999996</v>
      </c>
      <c r="V35" s="67" t="s">
        <v>2</v>
      </c>
      <c r="W35" s="30">
        <v>2</v>
      </c>
      <c r="X35" s="30">
        <v>7</v>
      </c>
      <c r="Y35" s="30">
        <v>6</v>
      </c>
      <c r="Z35" s="30">
        <v>8</v>
      </c>
      <c r="AA35" s="16">
        <f t="shared" ref="AA35:AA60" si="18">SUM(W35:Z35)</f>
        <v>23</v>
      </c>
      <c r="AB35" s="71">
        <f t="shared" ref="AB35:AB60" si="19">AA35/40</f>
        <v>0.57499999999999996</v>
      </c>
      <c r="AC35" s="86" t="s">
        <v>1</v>
      </c>
      <c r="AD35" s="35">
        <v>9</v>
      </c>
      <c r="AE35" s="35">
        <v>7.5</v>
      </c>
      <c r="AF35" s="35">
        <v>1</v>
      </c>
      <c r="AG35" s="35">
        <v>0</v>
      </c>
      <c r="AH35" s="34">
        <f t="shared" ref="AH35:AH54" si="20">SUM(AD35:AG35)</f>
        <v>17.5</v>
      </c>
      <c r="AI35" s="87">
        <f t="shared" ref="AI35:AI54" si="21">AH35/40</f>
        <v>0.4375</v>
      </c>
      <c r="AJ35" s="67" t="s">
        <v>1</v>
      </c>
      <c r="AK35" s="30">
        <v>10</v>
      </c>
      <c r="AL35" s="30">
        <v>10</v>
      </c>
      <c r="AM35" s="30">
        <v>7</v>
      </c>
      <c r="AN35" s="30">
        <v>7.5</v>
      </c>
      <c r="AO35" s="16">
        <f t="shared" ref="AO35:AO55" si="22">SUM(AK35:AN35)</f>
        <v>34.5</v>
      </c>
      <c r="AP35" s="71">
        <f t="shared" ref="AP35:AP55" si="23">AO35/40</f>
        <v>0.86250000000000004</v>
      </c>
    </row>
    <row r="36" spans="1:42" ht="15.75" x14ac:dyDescent="0.25">
      <c r="A36" s="16" t="s">
        <v>1</v>
      </c>
      <c r="B36" s="30">
        <v>9.5</v>
      </c>
      <c r="C36" s="30">
        <v>10</v>
      </c>
      <c r="D36" s="30">
        <v>10</v>
      </c>
      <c r="E36" s="30">
        <v>8</v>
      </c>
      <c r="F36" s="16">
        <f t="shared" si="12"/>
        <v>37.5</v>
      </c>
      <c r="G36" s="71">
        <f t="shared" si="13"/>
        <v>0.9375</v>
      </c>
      <c r="H36" s="54" t="s">
        <v>1</v>
      </c>
      <c r="I36" s="52">
        <v>10</v>
      </c>
      <c r="J36" s="52">
        <v>9.5</v>
      </c>
      <c r="K36" s="52">
        <v>10</v>
      </c>
      <c r="L36" s="52">
        <v>0</v>
      </c>
      <c r="M36" s="52">
        <f t="shared" si="14"/>
        <v>29.5</v>
      </c>
      <c r="N36" s="53">
        <f t="shared" si="15"/>
        <v>0.73750000000000004</v>
      </c>
      <c r="O36" s="70" t="s">
        <v>1</v>
      </c>
      <c r="P36" s="30">
        <v>9</v>
      </c>
      <c r="Q36" s="30">
        <v>6.5</v>
      </c>
      <c r="R36" s="30">
        <v>10</v>
      </c>
      <c r="S36" s="30">
        <v>7.5</v>
      </c>
      <c r="T36" s="16">
        <f t="shared" si="16"/>
        <v>33</v>
      </c>
      <c r="U36" s="71">
        <f t="shared" si="17"/>
        <v>0.82499999999999996</v>
      </c>
      <c r="V36" s="67" t="s">
        <v>1</v>
      </c>
      <c r="W36" s="30">
        <v>9.5</v>
      </c>
      <c r="X36" s="30">
        <v>6</v>
      </c>
      <c r="Y36" s="30">
        <v>4</v>
      </c>
      <c r="Z36" s="30">
        <v>3</v>
      </c>
      <c r="AA36" s="16">
        <f t="shared" si="18"/>
        <v>22.5</v>
      </c>
      <c r="AB36" s="71">
        <f t="shared" si="19"/>
        <v>0.5625</v>
      </c>
      <c r="AC36" s="86" t="s">
        <v>1</v>
      </c>
      <c r="AD36" s="35">
        <v>9.5</v>
      </c>
      <c r="AE36" s="35">
        <v>5.5</v>
      </c>
      <c r="AF36" s="35">
        <v>0</v>
      </c>
      <c r="AG36" s="35">
        <v>0</v>
      </c>
      <c r="AH36" s="34">
        <f t="shared" si="20"/>
        <v>15</v>
      </c>
      <c r="AI36" s="87">
        <f t="shared" si="21"/>
        <v>0.375</v>
      </c>
      <c r="AJ36" s="67" t="s">
        <v>1</v>
      </c>
      <c r="AK36" s="30">
        <v>10</v>
      </c>
      <c r="AL36" s="30">
        <v>8</v>
      </c>
      <c r="AM36" s="30">
        <v>7.5</v>
      </c>
      <c r="AN36" s="30">
        <v>8.5</v>
      </c>
      <c r="AO36" s="16">
        <f t="shared" si="22"/>
        <v>34</v>
      </c>
      <c r="AP36" s="71">
        <f t="shared" si="23"/>
        <v>0.85</v>
      </c>
    </row>
    <row r="37" spans="1:42" ht="15.75" x14ac:dyDescent="0.25">
      <c r="A37" s="16" t="s">
        <v>1</v>
      </c>
      <c r="B37" s="30">
        <v>10</v>
      </c>
      <c r="C37" s="30">
        <v>10</v>
      </c>
      <c r="D37" s="30">
        <v>7.5</v>
      </c>
      <c r="E37" s="30">
        <v>10</v>
      </c>
      <c r="F37" s="16">
        <f t="shared" si="12"/>
        <v>37.5</v>
      </c>
      <c r="G37" s="71">
        <f t="shared" si="13"/>
        <v>0.9375</v>
      </c>
      <c r="H37" s="54" t="s">
        <v>1</v>
      </c>
      <c r="I37" s="52">
        <v>7</v>
      </c>
      <c r="J37" s="52">
        <v>5</v>
      </c>
      <c r="K37" s="52">
        <v>7</v>
      </c>
      <c r="L37" s="52">
        <v>9</v>
      </c>
      <c r="M37" s="52">
        <f t="shared" si="14"/>
        <v>28</v>
      </c>
      <c r="N37" s="53">
        <f t="shared" si="15"/>
        <v>0.7</v>
      </c>
      <c r="O37" s="70" t="s">
        <v>2</v>
      </c>
      <c r="P37" s="30">
        <v>9.5</v>
      </c>
      <c r="Q37" s="30">
        <v>10</v>
      </c>
      <c r="R37" s="30">
        <v>9.5</v>
      </c>
      <c r="S37" s="30">
        <v>4</v>
      </c>
      <c r="T37" s="16">
        <f t="shared" si="16"/>
        <v>33</v>
      </c>
      <c r="U37" s="71">
        <f t="shared" si="17"/>
        <v>0.82499999999999996</v>
      </c>
      <c r="V37" s="67" t="s">
        <v>1</v>
      </c>
      <c r="W37" s="30">
        <v>9.5</v>
      </c>
      <c r="X37" s="30">
        <v>8</v>
      </c>
      <c r="Y37" s="30">
        <v>2</v>
      </c>
      <c r="Z37" s="30">
        <v>2</v>
      </c>
      <c r="AA37" s="16">
        <f t="shared" si="18"/>
        <v>21.5</v>
      </c>
      <c r="AB37" s="71">
        <f t="shared" si="19"/>
        <v>0.53749999999999998</v>
      </c>
      <c r="AC37" s="86" t="s">
        <v>1</v>
      </c>
      <c r="AD37" s="35">
        <v>5</v>
      </c>
      <c r="AE37" s="35">
        <v>6</v>
      </c>
      <c r="AF37" s="35">
        <v>1</v>
      </c>
      <c r="AG37" s="35">
        <v>0</v>
      </c>
      <c r="AH37" s="34">
        <f t="shared" si="20"/>
        <v>12</v>
      </c>
      <c r="AI37" s="87">
        <f t="shared" si="21"/>
        <v>0.3</v>
      </c>
      <c r="AJ37" s="67" t="s">
        <v>1</v>
      </c>
      <c r="AK37" s="30">
        <v>10</v>
      </c>
      <c r="AL37" s="30">
        <v>9.5</v>
      </c>
      <c r="AM37" s="30">
        <v>8</v>
      </c>
      <c r="AN37" s="30">
        <v>6</v>
      </c>
      <c r="AO37" s="16">
        <f t="shared" si="22"/>
        <v>33.5</v>
      </c>
      <c r="AP37" s="71">
        <f t="shared" si="23"/>
        <v>0.83750000000000002</v>
      </c>
    </row>
    <row r="38" spans="1:42" ht="15.75" x14ac:dyDescent="0.25">
      <c r="A38" s="16" t="s">
        <v>1</v>
      </c>
      <c r="B38" s="30">
        <v>8.5</v>
      </c>
      <c r="C38" s="30">
        <v>9.5</v>
      </c>
      <c r="D38" s="30">
        <v>9.5</v>
      </c>
      <c r="E38" s="30">
        <v>10</v>
      </c>
      <c r="F38" s="16">
        <f t="shared" si="12"/>
        <v>37.5</v>
      </c>
      <c r="G38" s="71">
        <f t="shared" si="13"/>
        <v>0.9375</v>
      </c>
      <c r="H38" s="54" t="s">
        <v>1</v>
      </c>
      <c r="I38" s="52">
        <v>5</v>
      </c>
      <c r="J38" s="52">
        <v>2</v>
      </c>
      <c r="K38" s="52">
        <v>10</v>
      </c>
      <c r="L38" s="52">
        <v>10</v>
      </c>
      <c r="M38" s="52">
        <f t="shared" si="14"/>
        <v>27</v>
      </c>
      <c r="N38" s="53">
        <f t="shared" si="15"/>
        <v>0.67500000000000004</v>
      </c>
      <c r="O38" s="70" t="s">
        <v>2</v>
      </c>
      <c r="P38" s="30">
        <v>8.5</v>
      </c>
      <c r="Q38" s="30">
        <v>8</v>
      </c>
      <c r="R38" s="30">
        <v>9.5</v>
      </c>
      <c r="S38" s="30">
        <v>7</v>
      </c>
      <c r="T38" s="16">
        <f t="shared" si="16"/>
        <v>33</v>
      </c>
      <c r="U38" s="71">
        <f t="shared" si="17"/>
        <v>0.82499999999999996</v>
      </c>
      <c r="V38" s="67" t="s">
        <v>1</v>
      </c>
      <c r="W38" s="30">
        <v>9.5</v>
      </c>
      <c r="X38" s="30">
        <v>5.5</v>
      </c>
      <c r="Y38" s="30">
        <v>0</v>
      </c>
      <c r="Z38" s="30">
        <v>4</v>
      </c>
      <c r="AA38" s="16">
        <f t="shared" si="18"/>
        <v>19</v>
      </c>
      <c r="AB38" s="71">
        <f t="shared" si="19"/>
        <v>0.47499999999999998</v>
      </c>
      <c r="AC38" s="86" t="s">
        <v>1</v>
      </c>
      <c r="AD38" s="35">
        <v>10</v>
      </c>
      <c r="AE38" s="35">
        <v>0</v>
      </c>
      <c r="AF38" s="35">
        <v>3</v>
      </c>
      <c r="AG38" s="35">
        <v>0</v>
      </c>
      <c r="AH38" s="34">
        <f t="shared" si="20"/>
        <v>13</v>
      </c>
      <c r="AI38" s="87">
        <f t="shared" si="21"/>
        <v>0.32500000000000001</v>
      </c>
      <c r="AJ38" s="67" t="s">
        <v>1</v>
      </c>
      <c r="AK38" s="30">
        <v>10</v>
      </c>
      <c r="AL38" s="30">
        <v>8</v>
      </c>
      <c r="AM38" s="30">
        <v>7</v>
      </c>
      <c r="AN38" s="30">
        <v>8.5</v>
      </c>
      <c r="AO38" s="16">
        <f t="shared" si="22"/>
        <v>33.5</v>
      </c>
      <c r="AP38" s="71">
        <f t="shared" si="23"/>
        <v>0.83750000000000002</v>
      </c>
    </row>
    <row r="39" spans="1:42" ht="15.75" x14ac:dyDescent="0.25">
      <c r="A39" s="16" t="s">
        <v>1</v>
      </c>
      <c r="B39" s="30">
        <v>9</v>
      </c>
      <c r="C39" s="30">
        <v>8</v>
      </c>
      <c r="D39" s="30">
        <v>10</v>
      </c>
      <c r="E39" s="30">
        <v>9.5</v>
      </c>
      <c r="F39" s="16">
        <f t="shared" si="12"/>
        <v>36.5</v>
      </c>
      <c r="G39" s="71">
        <f t="shared" si="13"/>
        <v>0.91249999999999998</v>
      </c>
      <c r="H39" s="54" t="s">
        <v>1</v>
      </c>
      <c r="I39" s="52">
        <v>10</v>
      </c>
      <c r="J39" s="52">
        <v>10</v>
      </c>
      <c r="K39" s="52">
        <v>1</v>
      </c>
      <c r="L39" s="52">
        <v>6</v>
      </c>
      <c r="M39" s="52">
        <f t="shared" si="14"/>
        <v>27</v>
      </c>
      <c r="N39" s="53">
        <f t="shared" si="15"/>
        <v>0.67500000000000004</v>
      </c>
      <c r="O39" s="70" t="s">
        <v>1</v>
      </c>
      <c r="P39" s="30">
        <v>8.5</v>
      </c>
      <c r="Q39" s="30">
        <v>9.5</v>
      </c>
      <c r="R39" s="30">
        <v>6.5</v>
      </c>
      <c r="S39" s="30">
        <v>8.5</v>
      </c>
      <c r="T39" s="16">
        <f t="shared" si="16"/>
        <v>33</v>
      </c>
      <c r="U39" s="71">
        <f t="shared" si="17"/>
        <v>0.82499999999999996</v>
      </c>
      <c r="V39" s="67" t="s">
        <v>1</v>
      </c>
      <c r="W39" s="30">
        <v>3</v>
      </c>
      <c r="X39" s="30">
        <v>9</v>
      </c>
      <c r="Y39" s="30">
        <v>2</v>
      </c>
      <c r="Z39" s="30">
        <v>5</v>
      </c>
      <c r="AA39" s="16">
        <f t="shared" si="18"/>
        <v>19</v>
      </c>
      <c r="AB39" s="71">
        <f t="shared" si="19"/>
        <v>0.47499999999999998</v>
      </c>
      <c r="AC39" s="26" t="s">
        <v>1</v>
      </c>
      <c r="AD39" s="29">
        <v>7</v>
      </c>
      <c r="AE39" s="29">
        <v>6</v>
      </c>
      <c r="AF39" s="29">
        <v>3</v>
      </c>
      <c r="AG39" s="29">
        <v>10</v>
      </c>
      <c r="AH39" s="26">
        <f t="shared" si="20"/>
        <v>26</v>
      </c>
      <c r="AI39" s="31">
        <f t="shared" si="21"/>
        <v>0.65</v>
      </c>
      <c r="AJ39" s="67" t="s">
        <v>1</v>
      </c>
      <c r="AK39" s="30">
        <v>10</v>
      </c>
      <c r="AL39" s="30">
        <v>10</v>
      </c>
      <c r="AM39" s="30">
        <v>8</v>
      </c>
      <c r="AN39" s="30">
        <v>5</v>
      </c>
      <c r="AO39" s="16">
        <f t="shared" si="22"/>
        <v>33</v>
      </c>
      <c r="AP39" s="71">
        <f t="shared" si="23"/>
        <v>0.82499999999999996</v>
      </c>
    </row>
    <row r="40" spans="1:42" ht="15.75" x14ac:dyDescent="0.25">
      <c r="A40" s="16" t="s">
        <v>1</v>
      </c>
      <c r="B40" s="30">
        <v>9.5</v>
      </c>
      <c r="C40" s="30">
        <v>10</v>
      </c>
      <c r="D40" s="30">
        <v>8.5</v>
      </c>
      <c r="E40" s="30">
        <v>8</v>
      </c>
      <c r="F40" s="16">
        <f t="shared" si="12"/>
        <v>36</v>
      </c>
      <c r="G40" s="71">
        <f t="shared" si="13"/>
        <v>0.9</v>
      </c>
      <c r="H40" s="54" t="s">
        <v>1</v>
      </c>
      <c r="I40" s="52">
        <v>10</v>
      </c>
      <c r="J40" s="52">
        <v>6</v>
      </c>
      <c r="K40" s="52">
        <v>10</v>
      </c>
      <c r="L40" s="52">
        <v>0</v>
      </c>
      <c r="M40" s="52">
        <f t="shared" si="14"/>
        <v>26</v>
      </c>
      <c r="N40" s="53">
        <f t="shared" si="15"/>
        <v>0.65</v>
      </c>
      <c r="O40" s="70" t="s">
        <v>1</v>
      </c>
      <c r="P40" s="30">
        <v>9</v>
      </c>
      <c r="Q40" s="30">
        <v>9</v>
      </c>
      <c r="R40" s="30">
        <v>7.5</v>
      </c>
      <c r="S40" s="30">
        <v>7</v>
      </c>
      <c r="T40" s="16">
        <f t="shared" si="16"/>
        <v>32.5</v>
      </c>
      <c r="U40" s="71">
        <f t="shared" si="17"/>
        <v>0.8125</v>
      </c>
      <c r="V40" s="67" t="s">
        <v>1</v>
      </c>
      <c r="W40" s="30">
        <v>0</v>
      </c>
      <c r="X40" s="30">
        <v>6</v>
      </c>
      <c r="Y40" s="30">
        <v>2</v>
      </c>
      <c r="Z40" s="30">
        <v>10</v>
      </c>
      <c r="AA40" s="16">
        <f t="shared" si="18"/>
        <v>18</v>
      </c>
      <c r="AB40" s="71">
        <f t="shared" si="19"/>
        <v>0.45</v>
      </c>
      <c r="AC40" s="16" t="s">
        <v>1</v>
      </c>
      <c r="AD40" s="30">
        <v>10</v>
      </c>
      <c r="AE40" s="30">
        <v>10</v>
      </c>
      <c r="AF40" s="30">
        <v>4</v>
      </c>
      <c r="AG40" s="30">
        <v>0</v>
      </c>
      <c r="AH40" s="16">
        <f t="shared" si="20"/>
        <v>24</v>
      </c>
      <c r="AI40" s="17">
        <f t="shared" si="21"/>
        <v>0.6</v>
      </c>
      <c r="AJ40" s="67" t="s">
        <v>1</v>
      </c>
      <c r="AK40" s="30">
        <v>10</v>
      </c>
      <c r="AL40" s="30">
        <v>7.5</v>
      </c>
      <c r="AM40" s="30">
        <v>6</v>
      </c>
      <c r="AN40" s="30">
        <v>9</v>
      </c>
      <c r="AO40" s="16">
        <f t="shared" si="22"/>
        <v>32.5</v>
      </c>
      <c r="AP40" s="71">
        <f t="shared" si="23"/>
        <v>0.8125</v>
      </c>
    </row>
    <row r="41" spans="1:42" ht="15.75" x14ac:dyDescent="0.25">
      <c r="A41" s="16" t="s">
        <v>1</v>
      </c>
      <c r="B41" s="30">
        <v>8.5</v>
      </c>
      <c r="C41" s="30">
        <v>8.5</v>
      </c>
      <c r="D41" s="30">
        <v>8.5</v>
      </c>
      <c r="E41" s="30">
        <v>10</v>
      </c>
      <c r="F41" s="16">
        <f t="shared" si="12"/>
        <v>35.5</v>
      </c>
      <c r="G41" s="71">
        <f t="shared" si="13"/>
        <v>0.88749999999999996</v>
      </c>
      <c r="H41" s="54" t="s">
        <v>1</v>
      </c>
      <c r="I41" s="52">
        <v>6</v>
      </c>
      <c r="J41" s="52">
        <v>9.5</v>
      </c>
      <c r="K41" s="52">
        <v>10</v>
      </c>
      <c r="L41" s="52">
        <v>0</v>
      </c>
      <c r="M41" s="52">
        <f t="shared" si="14"/>
        <v>25.5</v>
      </c>
      <c r="N41" s="53">
        <f t="shared" si="15"/>
        <v>0.63749999999999996</v>
      </c>
      <c r="O41" s="70" t="s">
        <v>1</v>
      </c>
      <c r="P41" s="30">
        <v>9</v>
      </c>
      <c r="Q41" s="30">
        <v>10</v>
      </c>
      <c r="R41" s="30">
        <v>6.5</v>
      </c>
      <c r="S41" s="30">
        <v>6</v>
      </c>
      <c r="T41" s="16">
        <f t="shared" si="16"/>
        <v>31.5</v>
      </c>
      <c r="U41" s="71">
        <f t="shared" si="17"/>
        <v>0.78749999999999998</v>
      </c>
      <c r="V41" s="67" t="s">
        <v>1</v>
      </c>
      <c r="W41" s="30">
        <v>1</v>
      </c>
      <c r="X41" s="30">
        <v>5</v>
      </c>
      <c r="Y41" s="30">
        <v>6</v>
      </c>
      <c r="Z41" s="30">
        <v>3</v>
      </c>
      <c r="AA41" s="16">
        <f t="shared" si="18"/>
        <v>15</v>
      </c>
      <c r="AB41" s="71">
        <f t="shared" si="19"/>
        <v>0.375</v>
      </c>
      <c r="AC41" s="16" t="s">
        <v>1</v>
      </c>
      <c r="AD41" s="30">
        <v>1</v>
      </c>
      <c r="AE41" s="30">
        <v>10</v>
      </c>
      <c r="AF41" s="30">
        <v>0</v>
      </c>
      <c r="AG41" s="30">
        <v>10</v>
      </c>
      <c r="AH41" s="16">
        <f t="shared" si="20"/>
        <v>21</v>
      </c>
      <c r="AI41" s="17">
        <f t="shared" si="21"/>
        <v>0.52500000000000002</v>
      </c>
      <c r="AJ41" s="67" t="s">
        <v>1</v>
      </c>
      <c r="AK41" s="30">
        <v>10</v>
      </c>
      <c r="AL41" s="30">
        <v>6.5</v>
      </c>
      <c r="AM41" s="30">
        <v>6.5</v>
      </c>
      <c r="AN41" s="30">
        <v>9</v>
      </c>
      <c r="AO41" s="16">
        <f t="shared" si="22"/>
        <v>32</v>
      </c>
      <c r="AP41" s="71">
        <f t="shared" si="23"/>
        <v>0.8</v>
      </c>
    </row>
    <row r="42" spans="1:42" ht="15.75" x14ac:dyDescent="0.25">
      <c r="A42" s="16" t="s">
        <v>1</v>
      </c>
      <c r="B42" s="30">
        <v>9.5</v>
      </c>
      <c r="C42" s="30">
        <v>6</v>
      </c>
      <c r="D42" s="30">
        <v>10</v>
      </c>
      <c r="E42" s="30">
        <v>10</v>
      </c>
      <c r="F42" s="16">
        <f t="shared" si="12"/>
        <v>35.5</v>
      </c>
      <c r="G42" s="71">
        <f t="shared" si="13"/>
        <v>0.88749999999999996</v>
      </c>
      <c r="H42" s="54" t="s">
        <v>1</v>
      </c>
      <c r="I42" s="52">
        <v>6</v>
      </c>
      <c r="J42" s="52">
        <v>10</v>
      </c>
      <c r="K42" s="52">
        <v>0</v>
      </c>
      <c r="L42" s="52">
        <v>7</v>
      </c>
      <c r="M42" s="52">
        <f t="shared" si="14"/>
        <v>23</v>
      </c>
      <c r="N42" s="53">
        <f t="shared" si="15"/>
        <v>0.57499999999999996</v>
      </c>
      <c r="O42" s="70" t="s">
        <v>1</v>
      </c>
      <c r="P42" s="30">
        <v>8.5</v>
      </c>
      <c r="Q42" s="30">
        <v>7</v>
      </c>
      <c r="R42" s="30">
        <v>7.5</v>
      </c>
      <c r="S42" s="30">
        <v>7</v>
      </c>
      <c r="T42" s="16">
        <f t="shared" si="16"/>
        <v>30</v>
      </c>
      <c r="U42" s="71">
        <f t="shared" si="17"/>
        <v>0.75</v>
      </c>
      <c r="V42" s="67" t="s">
        <v>2</v>
      </c>
      <c r="W42" s="30">
        <v>1.5</v>
      </c>
      <c r="X42" s="30">
        <v>4</v>
      </c>
      <c r="Y42" s="30">
        <v>10</v>
      </c>
      <c r="Z42" s="30">
        <v>4</v>
      </c>
      <c r="AA42" s="16">
        <f t="shared" si="18"/>
        <v>19.5</v>
      </c>
      <c r="AB42" s="71">
        <f t="shared" si="19"/>
        <v>0.48749999999999999</v>
      </c>
      <c r="AC42" s="16" t="s">
        <v>2</v>
      </c>
      <c r="AD42" s="30">
        <v>10</v>
      </c>
      <c r="AE42" s="30">
        <v>6</v>
      </c>
      <c r="AF42" s="30">
        <v>0</v>
      </c>
      <c r="AG42" s="30">
        <v>0</v>
      </c>
      <c r="AH42" s="16">
        <f t="shared" si="20"/>
        <v>16</v>
      </c>
      <c r="AI42" s="17">
        <f t="shared" si="21"/>
        <v>0.4</v>
      </c>
      <c r="AJ42" s="67" t="s">
        <v>1</v>
      </c>
      <c r="AK42" s="30">
        <v>10</v>
      </c>
      <c r="AL42" s="30">
        <v>7.5</v>
      </c>
      <c r="AM42" s="30">
        <v>9</v>
      </c>
      <c r="AN42" s="30">
        <v>5</v>
      </c>
      <c r="AO42" s="16">
        <f t="shared" si="22"/>
        <v>31.5</v>
      </c>
      <c r="AP42" s="71">
        <f t="shared" si="23"/>
        <v>0.78749999999999998</v>
      </c>
    </row>
    <row r="43" spans="1:42" ht="15.75" x14ac:dyDescent="0.25">
      <c r="A43" s="16" t="s">
        <v>1</v>
      </c>
      <c r="B43" s="30">
        <v>9.5</v>
      </c>
      <c r="C43" s="30">
        <v>10</v>
      </c>
      <c r="D43" s="30">
        <v>7</v>
      </c>
      <c r="E43" s="30">
        <v>8</v>
      </c>
      <c r="F43" s="16">
        <f t="shared" si="12"/>
        <v>34.5</v>
      </c>
      <c r="G43" s="71">
        <f t="shared" si="13"/>
        <v>0.86250000000000004</v>
      </c>
      <c r="H43" s="54" t="s">
        <v>2</v>
      </c>
      <c r="I43" s="52">
        <v>10</v>
      </c>
      <c r="J43" s="52">
        <v>3</v>
      </c>
      <c r="K43" s="52">
        <v>10</v>
      </c>
      <c r="L43" s="52">
        <v>0</v>
      </c>
      <c r="M43" s="52">
        <f t="shared" si="14"/>
        <v>23</v>
      </c>
      <c r="N43" s="53">
        <f t="shared" si="15"/>
        <v>0.57499999999999996</v>
      </c>
      <c r="O43" s="70" t="s">
        <v>1</v>
      </c>
      <c r="P43" s="30">
        <v>8.5</v>
      </c>
      <c r="Q43" s="30">
        <v>10</v>
      </c>
      <c r="R43" s="30">
        <v>2</v>
      </c>
      <c r="S43" s="30">
        <v>8</v>
      </c>
      <c r="T43" s="16">
        <f t="shared" si="16"/>
        <v>28.5</v>
      </c>
      <c r="U43" s="71">
        <f t="shared" si="17"/>
        <v>0.71250000000000002</v>
      </c>
      <c r="V43" s="67" t="s">
        <v>2</v>
      </c>
      <c r="W43" s="30">
        <v>9</v>
      </c>
      <c r="X43" s="30">
        <v>4</v>
      </c>
      <c r="Y43" s="30">
        <v>2</v>
      </c>
      <c r="Z43" s="30">
        <v>3</v>
      </c>
      <c r="AA43" s="16">
        <f t="shared" si="18"/>
        <v>18</v>
      </c>
      <c r="AB43" s="71">
        <f t="shared" si="19"/>
        <v>0.45</v>
      </c>
      <c r="AC43" s="16" t="s">
        <v>2</v>
      </c>
      <c r="AD43" s="30">
        <v>10</v>
      </c>
      <c r="AE43" s="30">
        <v>3</v>
      </c>
      <c r="AF43" s="30">
        <v>0</v>
      </c>
      <c r="AG43" s="30">
        <v>4</v>
      </c>
      <c r="AH43" s="16">
        <f t="shared" si="20"/>
        <v>17</v>
      </c>
      <c r="AI43" s="17">
        <f t="shared" si="21"/>
        <v>0.42499999999999999</v>
      </c>
      <c r="AJ43" s="67" t="s">
        <v>1</v>
      </c>
      <c r="AK43" s="30">
        <v>10</v>
      </c>
      <c r="AL43" s="30">
        <v>5</v>
      </c>
      <c r="AM43" s="30">
        <v>6.5</v>
      </c>
      <c r="AN43" s="30">
        <v>9</v>
      </c>
      <c r="AO43" s="16">
        <f t="shared" si="22"/>
        <v>30.5</v>
      </c>
      <c r="AP43" s="71">
        <f t="shared" si="23"/>
        <v>0.76249999999999996</v>
      </c>
    </row>
    <row r="44" spans="1:42" ht="15.75" x14ac:dyDescent="0.25">
      <c r="A44" s="16" t="s">
        <v>1</v>
      </c>
      <c r="B44" s="30">
        <v>9</v>
      </c>
      <c r="C44" s="30">
        <v>6</v>
      </c>
      <c r="D44" s="30">
        <v>8</v>
      </c>
      <c r="E44" s="30">
        <v>10</v>
      </c>
      <c r="F44" s="16">
        <f t="shared" si="12"/>
        <v>33</v>
      </c>
      <c r="G44" s="71">
        <f t="shared" si="13"/>
        <v>0.82499999999999996</v>
      </c>
      <c r="H44" s="54" t="s">
        <v>1</v>
      </c>
      <c r="I44" s="52">
        <v>10</v>
      </c>
      <c r="J44" s="52">
        <v>5</v>
      </c>
      <c r="K44" s="52">
        <v>0</v>
      </c>
      <c r="L44" s="52">
        <v>7</v>
      </c>
      <c r="M44" s="52">
        <f t="shared" si="14"/>
        <v>22</v>
      </c>
      <c r="N44" s="53">
        <f t="shared" si="15"/>
        <v>0.55000000000000004</v>
      </c>
      <c r="O44" s="70" t="s">
        <v>1</v>
      </c>
      <c r="P44" s="30">
        <v>8.5</v>
      </c>
      <c r="Q44" s="30">
        <v>7</v>
      </c>
      <c r="R44" s="30">
        <v>7</v>
      </c>
      <c r="S44" s="30">
        <v>6</v>
      </c>
      <c r="T44" s="16">
        <f t="shared" si="16"/>
        <v>28.5</v>
      </c>
      <c r="U44" s="71">
        <f t="shared" si="17"/>
        <v>0.71250000000000002</v>
      </c>
      <c r="V44" s="67" t="s">
        <v>2</v>
      </c>
      <c r="W44" s="30">
        <v>9</v>
      </c>
      <c r="X44" s="30">
        <v>4</v>
      </c>
      <c r="Y44" s="30">
        <v>2</v>
      </c>
      <c r="Z44" s="30">
        <v>2</v>
      </c>
      <c r="AA44" s="16">
        <f t="shared" si="18"/>
        <v>17</v>
      </c>
      <c r="AB44" s="71">
        <f t="shared" si="19"/>
        <v>0.42499999999999999</v>
      </c>
      <c r="AC44" s="16" t="s">
        <v>1</v>
      </c>
      <c r="AD44" s="30">
        <v>3</v>
      </c>
      <c r="AE44" s="30">
        <v>10</v>
      </c>
      <c r="AF44" s="30">
        <v>0</v>
      </c>
      <c r="AG44" s="30">
        <v>0</v>
      </c>
      <c r="AH44" s="16">
        <f t="shared" si="20"/>
        <v>13</v>
      </c>
      <c r="AI44" s="17">
        <f t="shared" si="21"/>
        <v>0.32500000000000001</v>
      </c>
      <c r="AJ44" s="67" t="s">
        <v>1</v>
      </c>
      <c r="AK44" s="30">
        <v>10</v>
      </c>
      <c r="AL44" s="30">
        <v>7.5</v>
      </c>
      <c r="AM44" s="30">
        <v>3.5</v>
      </c>
      <c r="AN44" s="30">
        <v>8</v>
      </c>
      <c r="AO44" s="16">
        <f t="shared" si="22"/>
        <v>29</v>
      </c>
      <c r="AP44" s="71">
        <f t="shared" si="23"/>
        <v>0.72499999999999998</v>
      </c>
    </row>
    <row r="45" spans="1:42" ht="15.75" x14ac:dyDescent="0.25">
      <c r="A45" s="16" t="s">
        <v>1</v>
      </c>
      <c r="B45" s="30">
        <v>4</v>
      </c>
      <c r="C45" s="30">
        <v>10</v>
      </c>
      <c r="D45" s="30">
        <v>8.5</v>
      </c>
      <c r="E45" s="30">
        <v>10</v>
      </c>
      <c r="F45" s="16">
        <f t="shared" si="12"/>
        <v>32.5</v>
      </c>
      <c r="G45" s="71">
        <f t="shared" si="13"/>
        <v>0.8125</v>
      </c>
      <c r="H45" s="54" t="s">
        <v>2</v>
      </c>
      <c r="I45" s="52">
        <v>10</v>
      </c>
      <c r="J45" s="52">
        <v>2</v>
      </c>
      <c r="K45" s="52">
        <v>10</v>
      </c>
      <c r="L45" s="52">
        <v>0</v>
      </c>
      <c r="M45" s="52">
        <f t="shared" si="14"/>
        <v>22</v>
      </c>
      <c r="N45" s="53">
        <f t="shared" si="15"/>
        <v>0.55000000000000004</v>
      </c>
      <c r="O45" s="70" t="s">
        <v>2</v>
      </c>
      <c r="P45" s="30">
        <v>8.5</v>
      </c>
      <c r="Q45" s="30">
        <v>10</v>
      </c>
      <c r="R45" s="30">
        <v>8</v>
      </c>
      <c r="S45" s="30">
        <v>1</v>
      </c>
      <c r="T45" s="16">
        <f t="shared" si="16"/>
        <v>27.5</v>
      </c>
      <c r="U45" s="71">
        <f t="shared" si="17"/>
        <v>0.6875</v>
      </c>
      <c r="V45" s="67" t="s">
        <v>2</v>
      </c>
      <c r="W45" s="30">
        <v>8.5</v>
      </c>
      <c r="X45" s="30">
        <v>4</v>
      </c>
      <c r="Y45" s="30">
        <v>2</v>
      </c>
      <c r="Z45" s="30">
        <v>2</v>
      </c>
      <c r="AA45" s="16">
        <f t="shared" si="18"/>
        <v>16.5</v>
      </c>
      <c r="AB45" s="71">
        <f t="shared" si="19"/>
        <v>0.41249999999999998</v>
      </c>
      <c r="AC45" s="16" t="s">
        <v>2</v>
      </c>
      <c r="AD45" s="30">
        <v>8</v>
      </c>
      <c r="AE45" s="30">
        <v>5</v>
      </c>
      <c r="AF45" s="30">
        <v>0</v>
      </c>
      <c r="AG45" s="30">
        <v>0</v>
      </c>
      <c r="AH45" s="16">
        <f t="shared" si="20"/>
        <v>13</v>
      </c>
      <c r="AI45" s="17">
        <f t="shared" si="21"/>
        <v>0.32500000000000001</v>
      </c>
      <c r="AJ45" s="67" t="s">
        <v>1</v>
      </c>
      <c r="AK45" s="30">
        <v>10</v>
      </c>
      <c r="AL45" s="30">
        <v>6</v>
      </c>
      <c r="AM45" s="30">
        <v>3.5</v>
      </c>
      <c r="AN45" s="30">
        <v>9</v>
      </c>
      <c r="AO45" s="16">
        <f t="shared" si="22"/>
        <v>28.5</v>
      </c>
      <c r="AP45" s="71">
        <f t="shared" si="23"/>
        <v>0.71250000000000002</v>
      </c>
    </row>
    <row r="46" spans="1:42" ht="15.75" x14ac:dyDescent="0.25">
      <c r="A46" s="16" t="s">
        <v>1</v>
      </c>
      <c r="B46" s="30">
        <v>9.5</v>
      </c>
      <c r="C46" s="30">
        <v>4</v>
      </c>
      <c r="D46" s="30">
        <v>9</v>
      </c>
      <c r="E46" s="30">
        <v>10</v>
      </c>
      <c r="F46" s="16">
        <f t="shared" si="12"/>
        <v>32.5</v>
      </c>
      <c r="G46" s="71">
        <f t="shared" si="13"/>
        <v>0.8125</v>
      </c>
      <c r="H46" s="38" t="s">
        <v>1</v>
      </c>
      <c r="I46" s="36">
        <v>10</v>
      </c>
      <c r="J46" s="36">
        <v>8</v>
      </c>
      <c r="K46" s="36">
        <v>10</v>
      </c>
      <c r="L46" s="36">
        <v>10</v>
      </c>
      <c r="M46" s="38">
        <f t="shared" si="14"/>
        <v>38</v>
      </c>
      <c r="N46" s="42">
        <f t="shared" si="15"/>
        <v>0.95</v>
      </c>
      <c r="O46" s="70" t="s">
        <v>1</v>
      </c>
      <c r="P46" s="30">
        <v>8.5</v>
      </c>
      <c r="Q46" s="30">
        <v>8</v>
      </c>
      <c r="R46" s="30">
        <v>2</v>
      </c>
      <c r="S46" s="30">
        <v>8</v>
      </c>
      <c r="T46" s="16">
        <f t="shared" si="16"/>
        <v>26.5</v>
      </c>
      <c r="U46" s="71">
        <f t="shared" si="17"/>
        <v>0.66249999999999998</v>
      </c>
      <c r="V46" s="67" t="s">
        <v>1</v>
      </c>
      <c r="W46" s="30">
        <v>3.5</v>
      </c>
      <c r="X46" s="30">
        <v>6</v>
      </c>
      <c r="Y46" s="30">
        <v>2</v>
      </c>
      <c r="Z46" s="30">
        <v>2</v>
      </c>
      <c r="AA46" s="16">
        <f t="shared" si="18"/>
        <v>13.5</v>
      </c>
      <c r="AB46" s="71">
        <f t="shared" si="19"/>
        <v>0.33750000000000002</v>
      </c>
      <c r="AC46" s="16" t="s">
        <v>1</v>
      </c>
      <c r="AD46" s="30">
        <v>5</v>
      </c>
      <c r="AE46" s="30">
        <v>6</v>
      </c>
      <c r="AF46" s="30">
        <v>0</v>
      </c>
      <c r="AG46" s="30">
        <v>0</v>
      </c>
      <c r="AH46" s="16">
        <f t="shared" si="20"/>
        <v>11</v>
      </c>
      <c r="AI46" s="17">
        <f t="shared" si="21"/>
        <v>0.27500000000000002</v>
      </c>
      <c r="AJ46" s="67" t="s">
        <v>2</v>
      </c>
      <c r="AK46" s="30">
        <v>6</v>
      </c>
      <c r="AL46" s="30">
        <v>7.5</v>
      </c>
      <c r="AM46" s="30">
        <v>9</v>
      </c>
      <c r="AN46" s="30">
        <v>6</v>
      </c>
      <c r="AO46" s="16">
        <f t="shared" si="22"/>
        <v>28.5</v>
      </c>
      <c r="AP46" s="71">
        <f t="shared" si="23"/>
        <v>0.71250000000000002</v>
      </c>
    </row>
    <row r="47" spans="1:42" ht="15.75" x14ac:dyDescent="0.25">
      <c r="A47" s="16" t="s">
        <v>2</v>
      </c>
      <c r="B47" s="30">
        <v>4</v>
      </c>
      <c r="C47" s="30">
        <v>9</v>
      </c>
      <c r="D47" s="30">
        <v>9.5</v>
      </c>
      <c r="E47" s="30">
        <v>10</v>
      </c>
      <c r="F47" s="16">
        <f t="shared" si="12"/>
        <v>32.5</v>
      </c>
      <c r="G47" s="71">
        <f t="shared" si="13"/>
        <v>0.8125</v>
      </c>
      <c r="H47" s="12" t="s">
        <v>1</v>
      </c>
      <c r="I47" s="37">
        <v>8</v>
      </c>
      <c r="J47" s="37">
        <v>6</v>
      </c>
      <c r="K47" s="37">
        <v>10</v>
      </c>
      <c r="L47" s="37">
        <v>9</v>
      </c>
      <c r="M47" s="12">
        <f t="shared" si="14"/>
        <v>33</v>
      </c>
      <c r="N47" s="14">
        <f t="shared" si="15"/>
        <v>0.82499999999999996</v>
      </c>
      <c r="O47" s="70" t="s">
        <v>1</v>
      </c>
      <c r="P47" s="30">
        <v>8.5</v>
      </c>
      <c r="Q47" s="30">
        <v>8.5</v>
      </c>
      <c r="R47" s="30">
        <v>2</v>
      </c>
      <c r="S47" s="30">
        <v>0</v>
      </c>
      <c r="T47" s="16">
        <f t="shared" si="16"/>
        <v>19</v>
      </c>
      <c r="U47" s="71">
        <f t="shared" si="17"/>
        <v>0.47499999999999998</v>
      </c>
      <c r="V47" s="67" t="s">
        <v>1</v>
      </c>
      <c r="W47" s="30">
        <v>2</v>
      </c>
      <c r="X47" s="30">
        <v>7</v>
      </c>
      <c r="Y47" s="30">
        <v>2</v>
      </c>
      <c r="Z47" s="30">
        <v>2</v>
      </c>
      <c r="AA47" s="16">
        <f t="shared" si="18"/>
        <v>13</v>
      </c>
      <c r="AB47" s="71">
        <f t="shared" si="19"/>
        <v>0.32500000000000001</v>
      </c>
      <c r="AC47" s="16" t="s">
        <v>1</v>
      </c>
      <c r="AD47" s="30">
        <v>7</v>
      </c>
      <c r="AE47" s="30">
        <v>4</v>
      </c>
      <c r="AF47" s="30">
        <v>0</v>
      </c>
      <c r="AG47" s="30">
        <v>0</v>
      </c>
      <c r="AH47" s="16">
        <f t="shared" si="20"/>
        <v>11</v>
      </c>
      <c r="AI47" s="17">
        <f t="shared" si="21"/>
        <v>0.27500000000000002</v>
      </c>
      <c r="AJ47" s="67" t="s">
        <v>2</v>
      </c>
      <c r="AK47" s="30">
        <v>10</v>
      </c>
      <c r="AL47" s="30">
        <v>7.5</v>
      </c>
      <c r="AM47" s="30">
        <v>3.5</v>
      </c>
      <c r="AN47" s="30">
        <v>7</v>
      </c>
      <c r="AO47" s="16">
        <f t="shared" si="22"/>
        <v>28</v>
      </c>
      <c r="AP47" s="71">
        <f t="shared" si="23"/>
        <v>0.7</v>
      </c>
    </row>
    <row r="48" spans="1:42" ht="15.75" x14ac:dyDescent="0.25">
      <c r="A48" s="16" t="s">
        <v>1</v>
      </c>
      <c r="B48" s="30">
        <v>10</v>
      </c>
      <c r="C48" s="30">
        <v>5</v>
      </c>
      <c r="D48" s="30">
        <v>7.5</v>
      </c>
      <c r="E48" s="30">
        <v>7</v>
      </c>
      <c r="F48" s="16">
        <f t="shared" si="12"/>
        <v>29.5</v>
      </c>
      <c r="G48" s="71">
        <f t="shared" si="13"/>
        <v>0.73750000000000004</v>
      </c>
      <c r="H48" s="12" t="s">
        <v>1</v>
      </c>
      <c r="I48" s="37">
        <v>10</v>
      </c>
      <c r="J48" s="37">
        <v>10</v>
      </c>
      <c r="K48" s="37">
        <v>10</v>
      </c>
      <c r="L48" s="37">
        <v>0</v>
      </c>
      <c r="M48" s="12">
        <f t="shared" si="14"/>
        <v>30</v>
      </c>
      <c r="N48" s="14">
        <f t="shared" si="15"/>
        <v>0.75</v>
      </c>
      <c r="O48" s="70" t="s">
        <v>1</v>
      </c>
      <c r="P48" s="30">
        <v>8.5</v>
      </c>
      <c r="Q48" s="30">
        <v>7</v>
      </c>
      <c r="R48" s="30">
        <v>2</v>
      </c>
      <c r="S48" s="30">
        <v>1</v>
      </c>
      <c r="T48" s="16">
        <f t="shared" si="16"/>
        <v>18.5</v>
      </c>
      <c r="U48" s="71">
        <f t="shared" si="17"/>
        <v>0.46250000000000002</v>
      </c>
      <c r="V48" s="67" t="s">
        <v>2</v>
      </c>
      <c r="W48" s="30">
        <v>0</v>
      </c>
      <c r="X48" s="30">
        <v>4.5</v>
      </c>
      <c r="Y48" s="30">
        <v>2</v>
      </c>
      <c r="Z48" s="30">
        <v>3</v>
      </c>
      <c r="AA48" s="16">
        <f t="shared" si="18"/>
        <v>9.5</v>
      </c>
      <c r="AB48" s="71">
        <f t="shared" si="19"/>
        <v>0.23749999999999999</v>
      </c>
      <c r="AC48" s="16" t="s">
        <v>1</v>
      </c>
      <c r="AD48" s="30">
        <v>2</v>
      </c>
      <c r="AE48" s="30">
        <v>9</v>
      </c>
      <c r="AF48" s="30">
        <v>0</v>
      </c>
      <c r="AG48" s="30">
        <v>0</v>
      </c>
      <c r="AH48" s="16">
        <f t="shared" si="20"/>
        <v>11</v>
      </c>
      <c r="AI48" s="17">
        <f t="shared" si="21"/>
        <v>0.27500000000000002</v>
      </c>
      <c r="AJ48" s="67" t="s">
        <v>1</v>
      </c>
      <c r="AK48" s="30">
        <v>10</v>
      </c>
      <c r="AL48" s="30">
        <v>7</v>
      </c>
      <c r="AM48" s="30">
        <v>7</v>
      </c>
      <c r="AN48" s="30">
        <v>3</v>
      </c>
      <c r="AO48" s="16">
        <f t="shared" si="22"/>
        <v>27</v>
      </c>
      <c r="AP48" s="71">
        <f t="shared" si="23"/>
        <v>0.67500000000000004</v>
      </c>
    </row>
    <row r="49" spans="1:42" ht="15.75" x14ac:dyDescent="0.25">
      <c r="A49" s="16" t="s">
        <v>1</v>
      </c>
      <c r="B49" s="30">
        <v>4</v>
      </c>
      <c r="C49" s="30">
        <v>10</v>
      </c>
      <c r="D49" s="30">
        <v>5</v>
      </c>
      <c r="E49" s="30">
        <v>10</v>
      </c>
      <c r="F49" s="16">
        <f t="shared" si="12"/>
        <v>29</v>
      </c>
      <c r="G49" s="71">
        <f t="shared" si="13"/>
        <v>0.72499999999999998</v>
      </c>
      <c r="H49" s="12" t="s">
        <v>1</v>
      </c>
      <c r="I49" s="37">
        <v>10</v>
      </c>
      <c r="J49" s="37">
        <v>8</v>
      </c>
      <c r="K49" s="37">
        <v>7</v>
      </c>
      <c r="L49" s="37">
        <v>0</v>
      </c>
      <c r="M49" s="12">
        <f t="shared" si="14"/>
        <v>25</v>
      </c>
      <c r="N49" s="14">
        <f t="shared" si="15"/>
        <v>0.625</v>
      </c>
      <c r="O49" s="38" t="s">
        <v>1</v>
      </c>
      <c r="P49" s="36">
        <v>10</v>
      </c>
      <c r="Q49" s="36">
        <v>10</v>
      </c>
      <c r="R49" s="36">
        <v>9</v>
      </c>
      <c r="S49" s="36">
        <v>9</v>
      </c>
      <c r="T49" s="38">
        <f t="shared" si="16"/>
        <v>38</v>
      </c>
      <c r="U49" s="39">
        <f t="shared" si="17"/>
        <v>0.95</v>
      </c>
      <c r="V49" s="67" t="s">
        <v>1</v>
      </c>
      <c r="W49" s="30">
        <v>0</v>
      </c>
      <c r="X49" s="30">
        <v>2</v>
      </c>
      <c r="Y49" s="30">
        <v>2</v>
      </c>
      <c r="Z49" s="30">
        <v>4</v>
      </c>
      <c r="AA49" s="16">
        <f t="shared" si="18"/>
        <v>8</v>
      </c>
      <c r="AB49" s="71">
        <f t="shared" si="19"/>
        <v>0.2</v>
      </c>
      <c r="AC49" s="16" t="s">
        <v>2</v>
      </c>
      <c r="AD49" s="30">
        <v>6</v>
      </c>
      <c r="AE49" s="30">
        <v>3</v>
      </c>
      <c r="AF49" s="30">
        <v>0</v>
      </c>
      <c r="AG49" s="30">
        <v>0</v>
      </c>
      <c r="AH49" s="16">
        <f t="shared" si="20"/>
        <v>9</v>
      </c>
      <c r="AI49" s="17">
        <f t="shared" si="21"/>
        <v>0.22500000000000001</v>
      </c>
      <c r="AJ49" s="67" t="s">
        <v>1</v>
      </c>
      <c r="AK49" s="30">
        <v>10</v>
      </c>
      <c r="AL49" s="30">
        <v>7.5</v>
      </c>
      <c r="AM49" s="30">
        <v>8</v>
      </c>
      <c r="AN49" s="30">
        <v>1</v>
      </c>
      <c r="AO49" s="16">
        <f t="shared" si="22"/>
        <v>26.5</v>
      </c>
      <c r="AP49" s="71">
        <f t="shared" si="23"/>
        <v>0.66249999999999998</v>
      </c>
    </row>
    <row r="50" spans="1:42" ht="15.75" x14ac:dyDescent="0.25">
      <c r="A50" s="16" t="s">
        <v>1</v>
      </c>
      <c r="B50" s="30">
        <v>4</v>
      </c>
      <c r="C50" s="30">
        <v>10</v>
      </c>
      <c r="D50" s="30">
        <v>6</v>
      </c>
      <c r="E50" s="30">
        <v>8</v>
      </c>
      <c r="F50" s="16">
        <f t="shared" si="12"/>
        <v>28</v>
      </c>
      <c r="G50" s="71">
        <f t="shared" si="13"/>
        <v>0.7</v>
      </c>
      <c r="H50" s="12" t="s">
        <v>1</v>
      </c>
      <c r="I50" s="37">
        <v>10</v>
      </c>
      <c r="J50" s="37">
        <v>8</v>
      </c>
      <c r="K50" s="37">
        <v>2</v>
      </c>
      <c r="L50" s="37">
        <v>0</v>
      </c>
      <c r="M50" s="12">
        <f t="shared" si="14"/>
        <v>20</v>
      </c>
      <c r="N50" s="14">
        <f t="shared" si="15"/>
        <v>0.5</v>
      </c>
      <c r="O50" s="12" t="s">
        <v>1</v>
      </c>
      <c r="P50" s="37">
        <v>8.5</v>
      </c>
      <c r="Q50" s="37">
        <v>10</v>
      </c>
      <c r="R50" s="37">
        <v>10</v>
      </c>
      <c r="S50" s="37">
        <v>9</v>
      </c>
      <c r="T50" s="12">
        <f t="shared" si="16"/>
        <v>37.5</v>
      </c>
      <c r="U50" s="13">
        <f t="shared" si="17"/>
        <v>0.9375</v>
      </c>
      <c r="V50" s="67" t="s">
        <v>1</v>
      </c>
      <c r="W50" s="30">
        <v>1</v>
      </c>
      <c r="X50" s="30">
        <v>4</v>
      </c>
      <c r="Y50" s="30">
        <v>2</v>
      </c>
      <c r="Z50" s="30">
        <v>1</v>
      </c>
      <c r="AA50" s="16">
        <f t="shared" si="18"/>
        <v>8</v>
      </c>
      <c r="AB50" s="71">
        <f t="shared" si="19"/>
        <v>0.2</v>
      </c>
      <c r="AC50" s="16" t="s">
        <v>1</v>
      </c>
      <c r="AD50" s="30">
        <v>7</v>
      </c>
      <c r="AE50" s="30">
        <v>2</v>
      </c>
      <c r="AF50" s="30">
        <v>0</v>
      </c>
      <c r="AG50" s="30">
        <v>0</v>
      </c>
      <c r="AH50" s="16">
        <f t="shared" si="20"/>
        <v>9</v>
      </c>
      <c r="AI50" s="17">
        <f t="shared" si="21"/>
        <v>0.22500000000000001</v>
      </c>
      <c r="AJ50" s="67" t="s">
        <v>1</v>
      </c>
      <c r="AK50" s="30">
        <v>7</v>
      </c>
      <c r="AL50" s="30">
        <v>7.5</v>
      </c>
      <c r="AM50" s="30">
        <v>3</v>
      </c>
      <c r="AN50" s="30">
        <v>8.5</v>
      </c>
      <c r="AO50" s="16">
        <f t="shared" si="22"/>
        <v>26</v>
      </c>
      <c r="AP50" s="71">
        <f t="shared" si="23"/>
        <v>0.65</v>
      </c>
    </row>
    <row r="51" spans="1:42" ht="15.75" x14ac:dyDescent="0.25">
      <c r="A51" s="16" t="s">
        <v>1</v>
      </c>
      <c r="B51" s="30">
        <v>10</v>
      </c>
      <c r="C51" s="30">
        <v>1</v>
      </c>
      <c r="D51" s="30">
        <v>7</v>
      </c>
      <c r="E51" s="30">
        <v>10</v>
      </c>
      <c r="F51" s="16">
        <f t="shared" si="12"/>
        <v>28</v>
      </c>
      <c r="G51" s="71">
        <f t="shared" si="13"/>
        <v>0.7</v>
      </c>
      <c r="H51" s="12" t="s">
        <v>1</v>
      </c>
      <c r="I51" s="37">
        <v>10</v>
      </c>
      <c r="J51" s="37">
        <v>2</v>
      </c>
      <c r="K51" s="37">
        <v>8</v>
      </c>
      <c r="L51" s="37">
        <v>0</v>
      </c>
      <c r="M51" s="12">
        <f t="shared" si="14"/>
        <v>20</v>
      </c>
      <c r="N51" s="14">
        <f t="shared" si="15"/>
        <v>0.5</v>
      </c>
      <c r="O51" s="12" t="s">
        <v>1</v>
      </c>
      <c r="P51" s="37">
        <v>9</v>
      </c>
      <c r="Q51" s="37">
        <v>10</v>
      </c>
      <c r="R51" s="37">
        <v>9</v>
      </c>
      <c r="S51" s="37">
        <v>9</v>
      </c>
      <c r="T51" s="12">
        <f t="shared" si="16"/>
        <v>37</v>
      </c>
      <c r="U51" s="13">
        <f t="shared" si="17"/>
        <v>0.92500000000000004</v>
      </c>
      <c r="V51" s="16" t="s">
        <v>1</v>
      </c>
      <c r="W51" s="30">
        <v>0</v>
      </c>
      <c r="X51" s="30">
        <v>4</v>
      </c>
      <c r="Y51" s="30">
        <v>2</v>
      </c>
      <c r="Z51" s="30">
        <v>1</v>
      </c>
      <c r="AA51" s="16">
        <f t="shared" si="18"/>
        <v>7</v>
      </c>
      <c r="AB51" s="71">
        <f t="shared" si="19"/>
        <v>0.17499999999999999</v>
      </c>
      <c r="AC51" s="16" t="s">
        <v>1</v>
      </c>
      <c r="AD51" s="30">
        <v>4</v>
      </c>
      <c r="AE51" s="30">
        <v>4</v>
      </c>
      <c r="AF51" s="30">
        <v>0</v>
      </c>
      <c r="AG51" s="30">
        <v>0</v>
      </c>
      <c r="AH51" s="16">
        <f t="shared" si="20"/>
        <v>8</v>
      </c>
      <c r="AI51" s="17">
        <f t="shared" si="21"/>
        <v>0.2</v>
      </c>
      <c r="AJ51" s="67" t="s">
        <v>2</v>
      </c>
      <c r="AK51" s="30">
        <v>10</v>
      </c>
      <c r="AL51" s="30">
        <v>7.5</v>
      </c>
      <c r="AM51" s="30">
        <v>4.5</v>
      </c>
      <c r="AN51" s="30">
        <v>3.5</v>
      </c>
      <c r="AO51" s="16">
        <f t="shared" si="22"/>
        <v>25.5</v>
      </c>
      <c r="AP51" s="71">
        <f t="shared" si="23"/>
        <v>0.63749999999999996</v>
      </c>
    </row>
    <row r="52" spans="1:42" ht="15.75" x14ac:dyDescent="0.25">
      <c r="A52" s="16" t="s">
        <v>1</v>
      </c>
      <c r="B52" s="30">
        <v>3</v>
      </c>
      <c r="C52" s="30">
        <v>10</v>
      </c>
      <c r="D52" s="30">
        <v>8.5</v>
      </c>
      <c r="E52" s="30">
        <v>5</v>
      </c>
      <c r="F52" s="16">
        <f t="shared" si="12"/>
        <v>26.5</v>
      </c>
      <c r="G52" s="71">
        <f t="shared" si="13"/>
        <v>0.66249999999999998</v>
      </c>
      <c r="H52" s="12" t="s">
        <v>1</v>
      </c>
      <c r="I52" s="37">
        <v>10</v>
      </c>
      <c r="J52" s="37">
        <v>0</v>
      </c>
      <c r="K52" s="37">
        <v>10</v>
      </c>
      <c r="L52" s="37">
        <v>0</v>
      </c>
      <c r="M52" s="12">
        <f t="shared" si="14"/>
        <v>20</v>
      </c>
      <c r="N52" s="14">
        <f t="shared" si="15"/>
        <v>0.5</v>
      </c>
      <c r="O52" s="12" t="s">
        <v>2</v>
      </c>
      <c r="P52" s="37">
        <v>8</v>
      </c>
      <c r="Q52" s="37">
        <v>10</v>
      </c>
      <c r="R52" s="37">
        <v>9</v>
      </c>
      <c r="S52" s="37">
        <v>8</v>
      </c>
      <c r="T52" s="12">
        <f t="shared" si="16"/>
        <v>35</v>
      </c>
      <c r="U52" s="13">
        <f t="shared" si="17"/>
        <v>0.875</v>
      </c>
      <c r="V52" s="16" t="s">
        <v>2</v>
      </c>
      <c r="W52" s="30">
        <v>0</v>
      </c>
      <c r="X52" s="30">
        <v>2</v>
      </c>
      <c r="Y52" s="30">
        <v>0</v>
      </c>
      <c r="Z52" s="30">
        <v>1</v>
      </c>
      <c r="AA52" s="16">
        <f t="shared" si="18"/>
        <v>3</v>
      </c>
      <c r="AB52" s="71">
        <f t="shared" si="19"/>
        <v>7.4999999999999997E-2</v>
      </c>
      <c r="AC52" s="16" t="s">
        <v>1</v>
      </c>
      <c r="AD52" s="30">
        <v>5</v>
      </c>
      <c r="AE52" s="30">
        <v>3</v>
      </c>
      <c r="AF52" s="30">
        <v>0</v>
      </c>
      <c r="AG52" s="30">
        <v>0</v>
      </c>
      <c r="AH52" s="16">
        <f t="shared" si="20"/>
        <v>8</v>
      </c>
      <c r="AI52" s="17">
        <f t="shared" si="21"/>
        <v>0.2</v>
      </c>
      <c r="AJ52" s="67" t="s">
        <v>2</v>
      </c>
      <c r="AK52" s="30">
        <v>9.5</v>
      </c>
      <c r="AL52" s="30">
        <v>7.5</v>
      </c>
      <c r="AM52" s="30">
        <v>3</v>
      </c>
      <c r="AN52" s="30">
        <v>5</v>
      </c>
      <c r="AO52" s="16">
        <f t="shared" si="22"/>
        <v>25</v>
      </c>
      <c r="AP52" s="71">
        <f t="shared" si="23"/>
        <v>0.625</v>
      </c>
    </row>
    <row r="53" spans="1:42" ht="15.75" x14ac:dyDescent="0.25">
      <c r="A53" s="16" t="s">
        <v>1</v>
      </c>
      <c r="B53" s="30">
        <v>9.5</v>
      </c>
      <c r="C53" s="30">
        <v>1</v>
      </c>
      <c r="D53" s="30">
        <v>8.5</v>
      </c>
      <c r="E53" s="30">
        <v>7</v>
      </c>
      <c r="F53" s="16">
        <f t="shared" si="12"/>
        <v>26</v>
      </c>
      <c r="G53" s="71">
        <f t="shared" si="13"/>
        <v>0.65</v>
      </c>
      <c r="H53" s="12" t="s">
        <v>1</v>
      </c>
      <c r="I53" s="37">
        <v>7</v>
      </c>
      <c r="J53" s="37">
        <v>0</v>
      </c>
      <c r="K53" s="37">
        <v>10</v>
      </c>
      <c r="L53" s="37">
        <v>0</v>
      </c>
      <c r="M53" s="12">
        <f t="shared" si="14"/>
        <v>17</v>
      </c>
      <c r="N53" s="14">
        <f t="shared" si="15"/>
        <v>0.42499999999999999</v>
      </c>
      <c r="O53" s="12" t="s">
        <v>1</v>
      </c>
      <c r="P53" s="37">
        <v>10</v>
      </c>
      <c r="Q53" s="37">
        <v>10</v>
      </c>
      <c r="R53" s="37">
        <v>9.5</v>
      </c>
      <c r="S53" s="37">
        <v>4</v>
      </c>
      <c r="T53" s="12">
        <f t="shared" si="16"/>
        <v>33.5</v>
      </c>
      <c r="U53" s="13">
        <f t="shared" si="17"/>
        <v>0.83750000000000002</v>
      </c>
      <c r="V53" s="38" t="s">
        <v>1</v>
      </c>
      <c r="W53" s="36">
        <v>10</v>
      </c>
      <c r="X53" s="36">
        <v>8.5</v>
      </c>
      <c r="Y53" s="36">
        <v>10</v>
      </c>
      <c r="Z53" s="36">
        <v>10</v>
      </c>
      <c r="AA53" s="38">
        <f t="shared" si="18"/>
        <v>38.5</v>
      </c>
      <c r="AB53" s="42">
        <f t="shared" si="19"/>
        <v>0.96250000000000002</v>
      </c>
      <c r="AC53" s="16" t="s">
        <v>1</v>
      </c>
      <c r="AD53" s="30">
        <v>1</v>
      </c>
      <c r="AE53" s="30">
        <v>4</v>
      </c>
      <c r="AF53" s="30">
        <v>0</v>
      </c>
      <c r="AG53" s="30">
        <v>0</v>
      </c>
      <c r="AH53" s="16">
        <f t="shared" si="20"/>
        <v>5</v>
      </c>
      <c r="AI53" s="17">
        <f t="shared" si="21"/>
        <v>0.125</v>
      </c>
      <c r="AJ53" s="16" t="s">
        <v>1</v>
      </c>
      <c r="AK53" s="30">
        <v>10</v>
      </c>
      <c r="AL53" s="30">
        <v>2.5</v>
      </c>
      <c r="AM53" s="30">
        <v>1.5</v>
      </c>
      <c r="AN53" s="30">
        <v>9.5</v>
      </c>
      <c r="AO53" s="16">
        <f t="shared" si="22"/>
        <v>23.5</v>
      </c>
      <c r="AP53" s="71">
        <f t="shared" si="23"/>
        <v>0.58750000000000002</v>
      </c>
    </row>
    <row r="54" spans="1:42" ht="15.75" x14ac:dyDescent="0.25">
      <c r="A54" s="16" t="s">
        <v>1</v>
      </c>
      <c r="B54" s="30">
        <v>3</v>
      </c>
      <c r="C54" s="30">
        <v>6</v>
      </c>
      <c r="D54" s="30">
        <v>10</v>
      </c>
      <c r="E54" s="30">
        <v>5</v>
      </c>
      <c r="F54" s="16">
        <f t="shared" si="12"/>
        <v>24</v>
      </c>
      <c r="G54" s="71">
        <f t="shared" si="13"/>
        <v>0.6</v>
      </c>
      <c r="H54" s="12" t="s">
        <v>1</v>
      </c>
      <c r="I54" s="37">
        <v>1</v>
      </c>
      <c r="J54" s="37">
        <v>0</v>
      </c>
      <c r="K54" s="37">
        <v>8</v>
      </c>
      <c r="L54" s="37">
        <v>0</v>
      </c>
      <c r="M54" s="12">
        <f t="shared" si="14"/>
        <v>9</v>
      </c>
      <c r="N54" s="14">
        <f t="shared" si="15"/>
        <v>0.22500000000000001</v>
      </c>
      <c r="O54" s="12" t="s">
        <v>1</v>
      </c>
      <c r="P54" s="37">
        <v>10</v>
      </c>
      <c r="Q54" s="37">
        <v>10</v>
      </c>
      <c r="R54" s="37">
        <v>6</v>
      </c>
      <c r="S54" s="37">
        <v>7</v>
      </c>
      <c r="T54" s="12">
        <f t="shared" si="16"/>
        <v>33</v>
      </c>
      <c r="U54" s="13">
        <f t="shared" si="17"/>
        <v>0.82499999999999996</v>
      </c>
      <c r="V54" s="12" t="s">
        <v>1</v>
      </c>
      <c r="W54" s="37">
        <v>10</v>
      </c>
      <c r="X54" s="37">
        <v>10</v>
      </c>
      <c r="Y54" s="37">
        <v>10</v>
      </c>
      <c r="Z54" s="37">
        <v>7</v>
      </c>
      <c r="AA54" s="12">
        <f t="shared" si="18"/>
        <v>37</v>
      </c>
      <c r="AB54" s="14">
        <f t="shared" si="19"/>
        <v>0.92500000000000004</v>
      </c>
      <c r="AC54" s="16" t="s">
        <v>1</v>
      </c>
      <c r="AD54" s="30">
        <v>1</v>
      </c>
      <c r="AE54" s="30">
        <v>0</v>
      </c>
      <c r="AF54" s="30">
        <v>0</v>
      </c>
      <c r="AG54" s="30">
        <v>0</v>
      </c>
      <c r="AH54" s="16">
        <f t="shared" si="20"/>
        <v>1</v>
      </c>
      <c r="AI54" s="17">
        <f t="shared" si="21"/>
        <v>2.5000000000000001E-2</v>
      </c>
      <c r="AJ54" s="16" t="s">
        <v>1</v>
      </c>
      <c r="AK54" s="30">
        <v>7</v>
      </c>
      <c r="AL54" s="30">
        <v>4</v>
      </c>
      <c r="AM54" s="30">
        <v>7</v>
      </c>
      <c r="AN54" s="30">
        <v>3.5</v>
      </c>
      <c r="AO54" s="16">
        <f t="shared" si="22"/>
        <v>21.5</v>
      </c>
      <c r="AP54" s="71">
        <f t="shared" si="23"/>
        <v>0.53749999999999998</v>
      </c>
    </row>
    <row r="55" spans="1:42" ht="15.75" x14ac:dyDescent="0.25">
      <c r="A55" s="38" t="s">
        <v>1</v>
      </c>
      <c r="B55" s="36">
        <v>3</v>
      </c>
      <c r="C55" s="36">
        <v>10</v>
      </c>
      <c r="D55" s="36">
        <v>10</v>
      </c>
      <c r="E55" s="36">
        <v>9.5</v>
      </c>
      <c r="F55" s="38">
        <f t="shared" si="12"/>
        <v>32.5</v>
      </c>
      <c r="G55" s="39">
        <f t="shared" si="13"/>
        <v>0.8125</v>
      </c>
      <c r="H55" s="12" t="s">
        <v>1</v>
      </c>
      <c r="I55" s="37">
        <v>3</v>
      </c>
      <c r="J55" s="37">
        <v>0</v>
      </c>
      <c r="K55" s="37">
        <v>0</v>
      </c>
      <c r="L55" s="37">
        <v>0</v>
      </c>
      <c r="M55" s="12">
        <f t="shared" si="14"/>
        <v>3</v>
      </c>
      <c r="N55" s="14">
        <f t="shared" si="15"/>
        <v>7.4999999999999997E-2</v>
      </c>
      <c r="O55" s="12" t="s">
        <v>1</v>
      </c>
      <c r="P55" s="37">
        <v>10</v>
      </c>
      <c r="Q55" s="37">
        <v>10</v>
      </c>
      <c r="R55" s="37">
        <v>4</v>
      </c>
      <c r="S55" s="37">
        <v>7</v>
      </c>
      <c r="T55" s="12">
        <f t="shared" si="16"/>
        <v>31</v>
      </c>
      <c r="U55" s="13">
        <f t="shared" si="17"/>
        <v>0.77500000000000002</v>
      </c>
      <c r="V55" s="12" t="s">
        <v>1</v>
      </c>
      <c r="W55" s="37">
        <v>8</v>
      </c>
      <c r="X55" s="37">
        <v>7</v>
      </c>
      <c r="Y55" s="37">
        <v>6</v>
      </c>
      <c r="Z55" s="37">
        <v>5</v>
      </c>
      <c r="AA55" s="12">
        <f t="shared" si="18"/>
        <v>26</v>
      </c>
      <c r="AB55" s="14">
        <f t="shared" si="19"/>
        <v>0.65</v>
      </c>
      <c r="AJ55" s="16" t="s">
        <v>2</v>
      </c>
      <c r="AK55" s="30">
        <v>8</v>
      </c>
      <c r="AL55" s="30">
        <v>7.5</v>
      </c>
      <c r="AM55" s="30">
        <v>3</v>
      </c>
      <c r="AN55" s="30">
        <v>2</v>
      </c>
      <c r="AO55" s="16">
        <f t="shared" si="22"/>
        <v>20.5</v>
      </c>
      <c r="AP55" s="71">
        <f t="shared" si="23"/>
        <v>0.51249999999999996</v>
      </c>
    </row>
    <row r="56" spans="1:42" ht="15.75" x14ac:dyDescent="0.25">
      <c r="A56" s="12" t="s">
        <v>1</v>
      </c>
      <c r="B56" s="37">
        <v>10</v>
      </c>
      <c r="C56" s="37">
        <v>4</v>
      </c>
      <c r="D56" s="37">
        <v>6</v>
      </c>
      <c r="E56" s="37">
        <v>10</v>
      </c>
      <c r="F56" s="12">
        <f t="shared" si="12"/>
        <v>30</v>
      </c>
      <c r="G56" s="13">
        <f t="shared" si="13"/>
        <v>0.75</v>
      </c>
      <c r="O56" s="12" t="s">
        <v>1</v>
      </c>
      <c r="P56" s="37">
        <v>5.5</v>
      </c>
      <c r="Q56" s="37">
        <v>7</v>
      </c>
      <c r="R56" s="37">
        <v>9</v>
      </c>
      <c r="S56" s="37">
        <v>9</v>
      </c>
      <c r="T56" s="12">
        <f t="shared" si="16"/>
        <v>30.5</v>
      </c>
      <c r="U56" s="13">
        <f t="shared" si="17"/>
        <v>0.76249999999999996</v>
      </c>
      <c r="V56" s="12" t="s">
        <v>1</v>
      </c>
      <c r="W56" s="37">
        <v>0</v>
      </c>
      <c r="X56" s="37">
        <v>8.5</v>
      </c>
      <c r="Y56" s="37">
        <v>6</v>
      </c>
      <c r="Z56" s="37">
        <v>8</v>
      </c>
      <c r="AA56" s="12">
        <f t="shared" si="18"/>
        <v>22.5</v>
      </c>
      <c r="AB56" s="14">
        <f t="shared" si="19"/>
        <v>0.5625</v>
      </c>
    </row>
    <row r="57" spans="1:42" ht="15.75" x14ac:dyDescent="0.25">
      <c r="A57" s="12" t="s">
        <v>1</v>
      </c>
      <c r="B57" s="37">
        <v>10</v>
      </c>
      <c r="C57" s="37">
        <v>4</v>
      </c>
      <c r="D57" s="37">
        <v>9</v>
      </c>
      <c r="E57" s="37">
        <v>3.5</v>
      </c>
      <c r="F57" s="12">
        <f t="shared" si="12"/>
        <v>26.5</v>
      </c>
      <c r="G57" s="13">
        <f t="shared" si="13"/>
        <v>0.66249999999999998</v>
      </c>
      <c r="O57" s="12" t="s">
        <v>1</v>
      </c>
      <c r="P57" s="37">
        <v>8</v>
      </c>
      <c r="Q57" s="37">
        <v>10</v>
      </c>
      <c r="R57" s="37">
        <v>3</v>
      </c>
      <c r="S57" s="37">
        <v>9</v>
      </c>
      <c r="T57" s="12">
        <f t="shared" si="16"/>
        <v>30</v>
      </c>
      <c r="U57" s="13">
        <f t="shared" si="17"/>
        <v>0.75</v>
      </c>
      <c r="V57" s="12" t="s">
        <v>2</v>
      </c>
      <c r="W57" s="37">
        <v>10</v>
      </c>
      <c r="X57" s="37">
        <v>2</v>
      </c>
      <c r="Y57" s="37">
        <v>6</v>
      </c>
      <c r="Z57" s="37">
        <v>3</v>
      </c>
      <c r="AA57" s="12">
        <f t="shared" si="18"/>
        <v>21</v>
      </c>
      <c r="AB57" s="14">
        <f t="shared" si="19"/>
        <v>0.52500000000000002</v>
      </c>
    </row>
    <row r="58" spans="1:42" ht="15.75" x14ac:dyDescent="0.25">
      <c r="A58" s="12" t="s">
        <v>2</v>
      </c>
      <c r="B58" s="37">
        <v>4</v>
      </c>
      <c r="C58" s="37">
        <v>7.5</v>
      </c>
      <c r="D58" s="37">
        <v>6</v>
      </c>
      <c r="E58" s="37">
        <v>7</v>
      </c>
      <c r="F58" s="12">
        <f t="shared" si="12"/>
        <v>24.5</v>
      </c>
      <c r="G58" s="13">
        <f t="shared" si="13"/>
        <v>0.61250000000000004</v>
      </c>
      <c r="O58" s="12" t="s">
        <v>1</v>
      </c>
      <c r="P58" s="37">
        <v>9</v>
      </c>
      <c r="Q58" s="37">
        <v>10</v>
      </c>
      <c r="R58" s="37">
        <v>5</v>
      </c>
      <c r="S58" s="37">
        <v>0</v>
      </c>
      <c r="T58" s="12">
        <f t="shared" si="16"/>
        <v>24</v>
      </c>
      <c r="U58" s="13">
        <f t="shared" si="17"/>
        <v>0.6</v>
      </c>
      <c r="V58" s="12" t="s">
        <v>2</v>
      </c>
      <c r="W58" s="37">
        <v>1</v>
      </c>
      <c r="X58" s="37">
        <v>5.5</v>
      </c>
      <c r="Y58" s="37">
        <v>10</v>
      </c>
      <c r="Z58" s="37">
        <v>2</v>
      </c>
      <c r="AA58" s="12">
        <f t="shared" si="18"/>
        <v>18.5</v>
      </c>
      <c r="AB58" s="14">
        <f t="shared" si="19"/>
        <v>0.46250000000000002</v>
      </c>
    </row>
    <row r="59" spans="1:42" ht="15.75" x14ac:dyDescent="0.25">
      <c r="A59" s="12" t="s">
        <v>1</v>
      </c>
      <c r="B59" s="37">
        <v>3</v>
      </c>
      <c r="C59" s="37">
        <v>7</v>
      </c>
      <c r="D59" s="37">
        <v>7</v>
      </c>
      <c r="E59" s="37">
        <v>7</v>
      </c>
      <c r="F59" s="12">
        <f t="shared" si="12"/>
        <v>24</v>
      </c>
      <c r="G59" s="13">
        <f t="shared" si="13"/>
        <v>0.6</v>
      </c>
      <c r="O59" s="12" t="s">
        <v>1</v>
      </c>
      <c r="P59" s="37">
        <v>4</v>
      </c>
      <c r="Q59" s="37">
        <v>5</v>
      </c>
      <c r="R59" s="37">
        <v>2</v>
      </c>
      <c r="S59" s="37">
        <v>9</v>
      </c>
      <c r="T59" s="12">
        <f t="shared" si="16"/>
        <v>20</v>
      </c>
      <c r="U59" s="13">
        <f t="shared" si="17"/>
        <v>0.5</v>
      </c>
      <c r="V59" s="12" t="s">
        <v>1</v>
      </c>
      <c r="W59" s="37">
        <v>2</v>
      </c>
      <c r="X59" s="37">
        <v>5</v>
      </c>
      <c r="Y59" s="37">
        <v>6</v>
      </c>
      <c r="Z59" s="37">
        <v>5</v>
      </c>
      <c r="AA59" s="12">
        <f t="shared" si="18"/>
        <v>18</v>
      </c>
      <c r="AB59" s="14">
        <f t="shared" si="19"/>
        <v>0.45</v>
      </c>
    </row>
    <row r="60" spans="1:42" ht="15.75" x14ac:dyDescent="0.25">
      <c r="A60" s="12" t="s">
        <v>1</v>
      </c>
      <c r="B60" s="37">
        <v>3</v>
      </c>
      <c r="C60" s="37">
        <v>7</v>
      </c>
      <c r="D60" s="37">
        <v>7</v>
      </c>
      <c r="E60" s="37">
        <v>6.5</v>
      </c>
      <c r="F60" s="12">
        <f t="shared" si="12"/>
        <v>23.5</v>
      </c>
      <c r="G60" s="13">
        <f t="shared" si="13"/>
        <v>0.58750000000000002</v>
      </c>
      <c r="O60" s="12" t="s">
        <v>1</v>
      </c>
      <c r="P60" s="37">
        <v>7</v>
      </c>
      <c r="Q60" s="37">
        <v>0</v>
      </c>
      <c r="R60" s="37">
        <v>2</v>
      </c>
      <c r="S60" s="37">
        <v>4</v>
      </c>
      <c r="T60" s="12">
        <f t="shared" si="16"/>
        <v>13</v>
      </c>
      <c r="U60" s="13">
        <f t="shared" si="17"/>
        <v>0.32500000000000001</v>
      </c>
      <c r="V60" s="12" t="s">
        <v>1</v>
      </c>
      <c r="W60" s="37">
        <v>0</v>
      </c>
      <c r="X60" s="37">
        <v>0</v>
      </c>
      <c r="Y60" s="37">
        <v>0</v>
      </c>
      <c r="Z60" s="37">
        <v>2</v>
      </c>
      <c r="AA60" s="12">
        <f t="shared" si="18"/>
        <v>2</v>
      </c>
      <c r="AB60" s="14">
        <f t="shared" si="19"/>
        <v>0.05</v>
      </c>
    </row>
    <row r="61" spans="1:42" ht="15.75" x14ac:dyDescent="0.25">
      <c r="A61" s="12" t="s">
        <v>1</v>
      </c>
      <c r="B61" s="37">
        <v>3</v>
      </c>
      <c r="C61" s="37">
        <v>8</v>
      </c>
      <c r="D61" s="37">
        <v>3</v>
      </c>
      <c r="E61" s="37">
        <v>8</v>
      </c>
      <c r="F61" s="12">
        <f t="shared" si="12"/>
        <v>22</v>
      </c>
      <c r="G61" s="13">
        <f t="shared" si="13"/>
        <v>0.55000000000000004</v>
      </c>
    </row>
    <row r="62" spans="1:42" ht="15.75" x14ac:dyDescent="0.25">
      <c r="A62" s="12" t="s">
        <v>1</v>
      </c>
      <c r="B62" s="37">
        <v>10</v>
      </c>
      <c r="C62" s="37">
        <v>2</v>
      </c>
      <c r="D62" s="37">
        <v>5</v>
      </c>
      <c r="E62" s="37">
        <v>3.5</v>
      </c>
      <c r="F62" s="12">
        <f t="shared" si="12"/>
        <v>20.5</v>
      </c>
      <c r="G62" s="13">
        <f t="shared" si="13"/>
        <v>0.51249999999999996</v>
      </c>
    </row>
    <row r="63" spans="1:42" ht="15.75" x14ac:dyDescent="0.25">
      <c r="A63" s="12" t="s">
        <v>1</v>
      </c>
      <c r="B63" s="37">
        <v>3</v>
      </c>
      <c r="C63" s="37">
        <v>5</v>
      </c>
      <c r="D63" s="37">
        <v>2</v>
      </c>
      <c r="E63" s="37">
        <v>8</v>
      </c>
      <c r="F63" s="12">
        <f t="shared" si="12"/>
        <v>18</v>
      </c>
      <c r="G63" s="13">
        <f t="shared" si="13"/>
        <v>0.45</v>
      </c>
    </row>
    <row r="64" spans="1:42" ht="15.75" x14ac:dyDescent="0.25">
      <c r="A64" s="12" t="s">
        <v>1</v>
      </c>
      <c r="B64" s="37">
        <v>3</v>
      </c>
      <c r="C64" s="37">
        <v>5</v>
      </c>
      <c r="D64" s="37">
        <v>5</v>
      </c>
      <c r="E64" s="37">
        <v>4</v>
      </c>
      <c r="F64" s="12">
        <f t="shared" si="12"/>
        <v>17</v>
      </c>
      <c r="G64" s="13">
        <f t="shared" si="13"/>
        <v>0.42499999999999999</v>
      </c>
    </row>
    <row r="65" spans="1:41" ht="15.75" x14ac:dyDescent="0.25">
      <c r="A65" s="12" t="s">
        <v>1</v>
      </c>
      <c r="B65" s="37">
        <v>3</v>
      </c>
      <c r="C65" s="37">
        <v>5</v>
      </c>
      <c r="D65" s="37">
        <v>4</v>
      </c>
      <c r="E65" s="37">
        <v>5</v>
      </c>
      <c r="F65" s="12">
        <f t="shared" si="12"/>
        <v>17</v>
      </c>
      <c r="G65" s="13">
        <f t="shared" si="13"/>
        <v>0.42499999999999999</v>
      </c>
    </row>
    <row r="66" spans="1:41" ht="15.75" x14ac:dyDescent="0.25">
      <c r="A66" s="12" t="s">
        <v>2</v>
      </c>
      <c r="B66" s="37">
        <v>3</v>
      </c>
      <c r="C66" s="37">
        <v>1</v>
      </c>
      <c r="D66" s="37">
        <v>5</v>
      </c>
      <c r="E66" s="37">
        <v>7</v>
      </c>
      <c r="F66" s="12">
        <f t="shared" si="12"/>
        <v>16</v>
      </c>
      <c r="G66" s="13">
        <f t="shared" si="13"/>
        <v>0.4</v>
      </c>
    </row>
    <row r="67" spans="1:41" ht="15.75" x14ac:dyDescent="0.25">
      <c r="A67" s="12" t="s">
        <v>1</v>
      </c>
      <c r="B67" s="37">
        <v>3</v>
      </c>
      <c r="C67" s="37">
        <v>0</v>
      </c>
      <c r="D67" s="37">
        <v>6</v>
      </c>
      <c r="E67" s="37">
        <v>6</v>
      </c>
      <c r="F67" s="12">
        <f t="shared" ref="F67:F72" si="24">SUM(B67:E67)</f>
        <v>15</v>
      </c>
      <c r="G67" s="13">
        <f t="shared" ref="G67:G72" si="25">F67/40</f>
        <v>0.375</v>
      </c>
    </row>
    <row r="68" spans="1:41" ht="15.75" x14ac:dyDescent="0.25">
      <c r="A68" s="12" t="s">
        <v>1</v>
      </c>
      <c r="B68" s="37">
        <v>1</v>
      </c>
      <c r="C68" s="37">
        <v>1</v>
      </c>
      <c r="D68" s="37">
        <v>4</v>
      </c>
      <c r="E68" s="37">
        <v>4</v>
      </c>
      <c r="F68" s="12">
        <f t="shared" si="24"/>
        <v>10</v>
      </c>
      <c r="G68" s="13">
        <f t="shared" si="25"/>
        <v>0.25</v>
      </c>
    </row>
    <row r="69" spans="1:41" ht="15.75" x14ac:dyDescent="0.25">
      <c r="A69" s="12" t="s">
        <v>1</v>
      </c>
      <c r="B69" s="37">
        <v>0</v>
      </c>
      <c r="C69" s="37">
        <v>3</v>
      </c>
      <c r="D69" s="37">
        <v>6</v>
      </c>
      <c r="E69" s="37">
        <v>1</v>
      </c>
      <c r="F69" s="12">
        <f t="shared" si="24"/>
        <v>10</v>
      </c>
      <c r="G69" s="13">
        <f t="shared" si="25"/>
        <v>0.25</v>
      </c>
    </row>
    <row r="70" spans="1:41" ht="15.75" x14ac:dyDescent="0.25">
      <c r="A70" s="12" t="s">
        <v>1</v>
      </c>
      <c r="B70" s="37">
        <v>0</v>
      </c>
      <c r="C70" s="37">
        <v>0</v>
      </c>
      <c r="D70" s="37">
        <v>4</v>
      </c>
      <c r="E70" s="37">
        <v>4</v>
      </c>
      <c r="F70" s="12">
        <f t="shared" si="24"/>
        <v>8</v>
      </c>
      <c r="G70" s="13">
        <f t="shared" si="25"/>
        <v>0.2</v>
      </c>
    </row>
    <row r="71" spans="1:41" ht="15.75" x14ac:dyDescent="0.25">
      <c r="A71" s="12" t="s">
        <v>1</v>
      </c>
      <c r="B71" s="37">
        <v>0</v>
      </c>
      <c r="C71" s="37">
        <v>0</v>
      </c>
      <c r="D71" s="37">
        <v>3</v>
      </c>
      <c r="E71" s="37">
        <v>4</v>
      </c>
      <c r="F71" s="12">
        <f t="shared" si="24"/>
        <v>7</v>
      </c>
      <c r="G71" s="13">
        <f t="shared" si="25"/>
        <v>0.17499999999999999</v>
      </c>
    </row>
    <row r="72" spans="1:41" ht="15.75" x14ac:dyDescent="0.25">
      <c r="A72" s="12" t="s">
        <v>2</v>
      </c>
      <c r="B72" s="37">
        <v>0</v>
      </c>
      <c r="C72" s="37">
        <v>1</v>
      </c>
      <c r="D72" s="37">
        <v>1</v>
      </c>
      <c r="E72" s="37">
        <v>0</v>
      </c>
      <c r="F72" s="12">
        <f t="shared" si="24"/>
        <v>2</v>
      </c>
      <c r="G72" s="13">
        <f t="shared" si="25"/>
        <v>0.05</v>
      </c>
    </row>
    <row r="74" spans="1:41" ht="15.75" x14ac:dyDescent="0.25">
      <c r="A74" s="127" t="s">
        <v>131</v>
      </c>
      <c r="B74">
        <f>_xlfn.VAR.P(B3:B72)</f>
        <v>12.025969387755103</v>
      </c>
      <c r="C74">
        <f t="shared" ref="C74:F74" si="26">_xlfn.VAR.P(C3:C72)</f>
        <v>11.706326530612245</v>
      </c>
      <c r="D74">
        <f t="shared" si="26"/>
        <v>6.7212244897959188</v>
      </c>
      <c r="E74">
        <f t="shared" si="26"/>
        <v>6.1045408163265309</v>
      </c>
      <c r="F74">
        <f t="shared" si="26"/>
        <v>90.201224489795919</v>
      </c>
      <c r="H74" s="127" t="s">
        <v>131</v>
      </c>
      <c r="I74">
        <f>_xlfn.VAR.P(I3:I72)</f>
        <v>5.9245283018867925</v>
      </c>
      <c r="J74">
        <f t="shared" ref="J74:M74" si="27">_xlfn.VAR.P(J3:J72)</f>
        <v>14.557493770024919</v>
      </c>
      <c r="K74">
        <f t="shared" si="27"/>
        <v>14.976504093983625</v>
      </c>
      <c r="L74">
        <f t="shared" si="27"/>
        <v>17.537735849056602</v>
      </c>
      <c r="M74">
        <f t="shared" si="27"/>
        <v>77.064613741545031</v>
      </c>
      <c r="O74" s="127" t="s">
        <v>131</v>
      </c>
      <c r="P74">
        <f>_xlfn.VAR.P(P3:P72)</f>
        <v>1.2521551724137931</v>
      </c>
      <c r="Q74">
        <f t="shared" ref="Q74:T74" si="28">_xlfn.VAR.P(Q3:Q72)</f>
        <v>4.3880053507728896</v>
      </c>
      <c r="R74">
        <f t="shared" si="28"/>
        <v>7.0966854934601669</v>
      </c>
      <c r="S74">
        <f t="shared" si="28"/>
        <v>8.8365041617122468</v>
      </c>
      <c r="T74">
        <f t="shared" si="28"/>
        <v>35.528314506539836</v>
      </c>
      <c r="V74" s="127" t="s">
        <v>131</v>
      </c>
      <c r="W74">
        <f>_xlfn.VAR.P(W3:W72)</f>
        <v>13.276530915576695</v>
      </c>
      <c r="X74">
        <f t="shared" ref="X74:AA74" si="29">_xlfn.VAR.P(X3:X72)</f>
        <v>5.7392984542211654</v>
      </c>
      <c r="Y74">
        <f t="shared" si="29"/>
        <v>10.041914387633769</v>
      </c>
      <c r="Z74">
        <f t="shared" si="29"/>
        <v>7.4467895362663494</v>
      </c>
      <c r="AA74">
        <f t="shared" si="29"/>
        <v>69.430514268727705</v>
      </c>
      <c r="AC74" s="127" t="s">
        <v>131</v>
      </c>
      <c r="AD74">
        <f>_xlfn.VAR.P(AD3:AD72)</f>
        <v>8.2740384615384617</v>
      </c>
      <c r="AE74">
        <f t="shared" ref="AE74:AH74" si="30">_xlfn.VAR.P(AE3:AE72)</f>
        <v>7.0801590236686387</v>
      </c>
      <c r="AF74">
        <f t="shared" si="30"/>
        <v>7.9674556213017755</v>
      </c>
      <c r="AG74">
        <f t="shared" si="30"/>
        <v>14.810188609467456</v>
      </c>
      <c r="AH74">
        <f t="shared" si="30"/>
        <v>64.764053254437869</v>
      </c>
      <c r="AJ74" s="127" t="s">
        <v>131</v>
      </c>
      <c r="AK74">
        <f>_xlfn.VAR.P(AK3:AK72)</f>
        <v>0.94019223923104311</v>
      </c>
      <c r="AL74">
        <f t="shared" ref="AL74:AO74" si="31">_xlfn.VAR.P(AL3:AL72)</f>
        <v>3.1514773940904237</v>
      </c>
      <c r="AM74">
        <f t="shared" si="31"/>
        <v>5.3794944820220723</v>
      </c>
      <c r="AN74">
        <f t="shared" si="31"/>
        <v>7.2461730153079387</v>
      </c>
      <c r="AO74">
        <f t="shared" si="31"/>
        <v>25.13937344250623</v>
      </c>
    </row>
    <row r="75" spans="1:41" ht="15.75" x14ac:dyDescent="0.25">
      <c r="A75" s="127" t="s">
        <v>130</v>
      </c>
      <c r="B75">
        <f>SUM(B74:E74)</f>
        <v>36.558061224489798</v>
      </c>
      <c r="H75" s="127" t="s">
        <v>130</v>
      </c>
      <c r="I75">
        <f>SUM(I74:L74)</f>
        <v>52.996262014951938</v>
      </c>
      <c r="O75" s="127" t="s">
        <v>130</v>
      </c>
      <c r="P75">
        <f>SUM(P74:S74)</f>
        <v>21.5733501783591</v>
      </c>
      <c r="V75" s="127" t="s">
        <v>130</v>
      </c>
      <c r="W75">
        <f>SUM(W74:Z74)</f>
        <v>36.504533293697982</v>
      </c>
      <c r="AC75" s="127" t="s">
        <v>130</v>
      </c>
      <c r="AD75">
        <f>SUM(AD74:AG74)</f>
        <v>38.131841715976336</v>
      </c>
      <c r="AJ75" s="127" t="s">
        <v>130</v>
      </c>
      <c r="AK75">
        <f>SUM(AK74:AN74)</f>
        <v>16.71733713065148</v>
      </c>
    </row>
    <row r="76" spans="1:41" ht="15.75" x14ac:dyDescent="0.25">
      <c r="A76" s="119" t="s">
        <v>136</v>
      </c>
      <c r="B76" s="120">
        <f>4/3*(1-B75/F74)</f>
        <v>0.79294065121218016</v>
      </c>
      <c r="H76" s="119" t="s">
        <v>136</v>
      </c>
      <c r="I76" s="120">
        <f>4/3*(1-I75/M74)</f>
        <v>0.41641856200152905</v>
      </c>
      <c r="O76" s="119" t="s">
        <v>136</v>
      </c>
      <c r="P76" s="120">
        <f>4/3*(1-P75/T74)</f>
        <v>0.52371240692591781</v>
      </c>
      <c r="V76" s="119" t="s">
        <v>136</v>
      </c>
      <c r="W76" s="120">
        <f>4/3*(1-W75/AA74)</f>
        <v>0.63230567177982056</v>
      </c>
      <c r="AC76" s="119" t="s">
        <v>136</v>
      </c>
      <c r="AD76" s="120">
        <f>4/3*(1-AD75/AH74)</f>
        <v>0.54829204782951302</v>
      </c>
      <c r="AJ76" s="119" t="s">
        <v>136</v>
      </c>
      <c r="AK76" s="120">
        <f>4/3*(1-AK75/AO74)</f>
        <v>0.44668502875862331</v>
      </c>
    </row>
  </sheetData>
  <mergeCells count="6">
    <mergeCell ref="AJ1:AP1"/>
    <mergeCell ref="A1:G1"/>
    <mergeCell ref="H1:N1"/>
    <mergeCell ref="O1:U1"/>
    <mergeCell ref="V1:AB1"/>
    <mergeCell ref="AC1:AI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56"/>
  <sheetViews>
    <sheetView topLeftCell="X13" zoomScale="112" zoomScaleNormal="112" workbookViewId="0">
      <selection activeCell="AF21" sqref="AF21:AG21"/>
    </sheetView>
  </sheetViews>
  <sheetFormatPr defaultRowHeight="15" x14ac:dyDescent="0.25"/>
  <cols>
    <col min="1" max="1" width="11.42578125" customWidth="1"/>
  </cols>
  <sheetData>
    <row r="1" spans="1:85" ht="18.75" x14ac:dyDescent="0.3">
      <c r="A1" s="181" t="s">
        <v>0</v>
      </c>
      <c r="B1" s="181"/>
      <c r="C1" s="181"/>
      <c r="D1" s="181"/>
      <c r="E1" s="181"/>
      <c r="F1" s="181"/>
      <c r="G1" s="181"/>
      <c r="H1" s="181" t="s">
        <v>10</v>
      </c>
      <c r="I1" s="181"/>
      <c r="J1" s="181"/>
      <c r="K1" s="181"/>
      <c r="L1" s="181"/>
      <c r="M1" s="181"/>
      <c r="N1" s="181"/>
      <c r="O1" s="181" t="s">
        <v>11</v>
      </c>
      <c r="P1" s="181"/>
      <c r="Q1" s="181"/>
      <c r="R1" s="181"/>
      <c r="S1" s="181"/>
      <c r="T1" s="181"/>
      <c r="U1" s="181"/>
      <c r="V1" s="181" t="s">
        <v>12</v>
      </c>
      <c r="W1" s="181"/>
      <c r="X1" s="181"/>
      <c r="Y1" s="181"/>
      <c r="Z1" s="181"/>
      <c r="AA1" s="181"/>
      <c r="AB1" s="181"/>
      <c r="AC1" s="181" t="s">
        <v>13</v>
      </c>
      <c r="AD1" s="181"/>
      <c r="AE1" s="181"/>
      <c r="AF1" s="181"/>
      <c r="AG1" s="181"/>
      <c r="AH1" s="181"/>
      <c r="AI1" s="181"/>
      <c r="AJ1" s="181" t="s">
        <v>14</v>
      </c>
      <c r="AK1" s="181"/>
      <c r="AL1" s="181"/>
      <c r="AM1" s="181"/>
      <c r="AN1" s="181"/>
      <c r="AO1" s="181"/>
      <c r="AP1" s="181"/>
      <c r="AQ1" s="181" t="s">
        <v>15</v>
      </c>
      <c r="AR1" s="181"/>
      <c r="AS1" s="181"/>
      <c r="AT1" s="181"/>
      <c r="AU1" s="181"/>
      <c r="AV1" s="181"/>
      <c r="AW1" s="181"/>
      <c r="AX1" s="189" t="s">
        <v>16</v>
      </c>
      <c r="AY1" s="181"/>
      <c r="AZ1" s="181"/>
      <c r="BA1" s="181"/>
      <c r="BB1" s="181"/>
      <c r="BC1" s="181"/>
      <c r="BD1" s="181"/>
      <c r="BE1" s="181" t="s">
        <v>17</v>
      </c>
      <c r="BF1" s="181"/>
      <c r="BG1" s="181"/>
      <c r="BH1" s="181"/>
      <c r="BI1" s="181"/>
      <c r="BJ1" s="181"/>
      <c r="BK1" s="181"/>
      <c r="BL1" s="181" t="s">
        <v>18</v>
      </c>
      <c r="BM1" s="181"/>
      <c r="BN1" s="181"/>
      <c r="BO1" s="181"/>
      <c r="BP1" s="181"/>
      <c r="BQ1" s="181"/>
      <c r="BR1" s="181"/>
      <c r="BS1" s="181" t="s">
        <v>19</v>
      </c>
      <c r="BT1" s="181"/>
      <c r="BU1" s="181"/>
      <c r="BV1" s="181"/>
      <c r="BW1" s="181"/>
      <c r="BX1" s="181"/>
      <c r="BY1" s="181"/>
      <c r="BZ1" s="181" t="s">
        <v>20</v>
      </c>
      <c r="CA1" s="181"/>
      <c r="CB1" s="181"/>
      <c r="CC1" s="181"/>
      <c r="CD1" s="181"/>
      <c r="CE1" s="181"/>
      <c r="CF1" s="181"/>
      <c r="CG1" s="181"/>
    </row>
    <row r="2" spans="1:85" ht="15.75" x14ac:dyDescent="0.25">
      <c r="A2" s="4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4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4" t="s">
        <v>3</v>
      </c>
      <c r="P2" s="5" t="s">
        <v>4</v>
      </c>
      <c r="Q2" s="5" t="s">
        <v>5</v>
      </c>
      <c r="R2" s="5" t="s">
        <v>6</v>
      </c>
      <c r="S2" s="5" t="s">
        <v>7</v>
      </c>
      <c r="T2" s="5" t="s">
        <v>8</v>
      </c>
      <c r="U2" s="5" t="s">
        <v>9</v>
      </c>
      <c r="V2" s="4" t="s">
        <v>3</v>
      </c>
      <c r="W2" s="5" t="s">
        <v>4</v>
      </c>
      <c r="X2" s="5" t="s">
        <v>5</v>
      </c>
      <c r="Y2" s="5" t="s">
        <v>6</v>
      </c>
      <c r="Z2" s="5" t="s">
        <v>7</v>
      </c>
      <c r="AA2" s="5" t="s">
        <v>8</v>
      </c>
      <c r="AB2" s="5" t="s">
        <v>9</v>
      </c>
      <c r="AC2" s="4" t="s">
        <v>3</v>
      </c>
      <c r="AD2" s="5" t="s">
        <v>4</v>
      </c>
      <c r="AE2" s="5" t="s">
        <v>5</v>
      </c>
      <c r="AF2" s="5" t="s">
        <v>6</v>
      </c>
      <c r="AG2" s="5" t="s">
        <v>7</v>
      </c>
      <c r="AH2" s="5" t="s">
        <v>8</v>
      </c>
      <c r="AI2" s="5" t="s">
        <v>9</v>
      </c>
      <c r="AJ2" s="4" t="s">
        <v>3</v>
      </c>
      <c r="AK2" s="5" t="s">
        <v>4</v>
      </c>
      <c r="AL2" s="5" t="s">
        <v>5</v>
      </c>
      <c r="AM2" s="5" t="s">
        <v>6</v>
      </c>
      <c r="AN2" s="5" t="s">
        <v>7</v>
      </c>
      <c r="AO2" s="5" t="s">
        <v>8</v>
      </c>
      <c r="AP2" s="5" t="s">
        <v>9</v>
      </c>
      <c r="AQ2" s="4" t="s">
        <v>3</v>
      </c>
      <c r="AR2" s="5" t="s">
        <v>4</v>
      </c>
      <c r="AS2" s="5" t="s">
        <v>5</v>
      </c>
      <c r="AT2" s="5" t="s">
        <v>6</v>
      </c>
      <c r="AU2" s="5" t="s">
        <v>7</v>
      </c>
      <c r="AV2" s="5" t="s">
        <v>8</v>
      </c>
      <c r="AW2" s="5" t="s">
        <v>9</v>
      </c>
      <c r="AX2" s="51" t="s">
        <v>3</v>
      </c>
      <c r="AY2" s="5" t="s">
        <v>4</v>
      </c>
      <c r="AZ2" s="5" t="s">
        <v>5</v>
      </c>
      <c r="BA2" s="5" t="s">
        <v>6</v>
      </c>
      <c r="BB2" s="5" t="s">
        <v>7</v>
      </c>
      <c r="BC2" s="5" t="s">
        <v>8</v>
      </c>
      <c r="BD2" s="5" t="s">
        <v>9</v>
      </c>
      <c r="BE2" s="4" t="s">
        <v>3</v>
      </c>
      <c r="BF2" s="5" t="s">
        <v>4</v>
      </c>
      <c r="BG2" s="5" t="s">
        <v>5</v>
      </c>
      <c r="BH2" s="5" t="s">
        <v>6</v>
      </c>
      <c r="BI2" s="5" t="s">
        <v>7</v>
      </c>
      <c r="BJ2" s="5" t="s">
        <v>8</v>
      </c>
      <c r="BK2" s="5" t="s">
        <v>9</v>
      </c>
      <c r="BL2" s="4" t="s">
        <v>3</v>
      </c>
      <c r="BM2" s="5" t="s">
        <v>4</v>
      </c>
      <c r="BN2" s="5" t="s">
        <v>5</v>
      </c>
      <c r="BO2" s="5" t="s">
        <v>6</v>
      </c>
      <c r="BP2" s="5" t="s">
        <v>7</v>
      </c>
      <c r="BQ2" s="5" t="s">
        <v>8</v>
      </c>
      <c r="BR2" s="5" t="s">
        <v>9</v>
      </c>
      <c r="BS2" s="27" t="s">
        <v>3</v>
      </c>
      <c r="BT2" s="6" t="s">
        <v>4</v>
      </c>
      <c r="BU2" s="6" t="s">
        <v>5</v>
      </c>
      <c r="BV2" s="6" t="s">
        <v>6</v>
      </c>
      <c r="BW2" s="6" t="s">
        <v>7</v>
      </c>
      <c r="BX2" s="6" t="s">
        <v>8</v>
      </c>
      <c r="BY2" s="6" t="s">
        <v>9</v>
      </c>
      <c r="BZ2" s="27" t="s">
        <v>3</v>
      </c>
      <c r="CA2" s="6" t="s">
        <v>4</v>
      </c>
      <c r="CB2" s="6" t="s">
        <v>5</v>
      </c>
      <c r="CC2" s="6" t="s">
        <v>6</v>
      </c>
      <c r="CD2" s="6" t="s">
        <v>7</v>
      </c>
      <c r="CE2" s="6" t="s">
        <v>21</v>
      </c>
      <c r="CF2" s="6" t="s">
        <v>8</v>
      </c>
      <c r="CG2" s="5" t="s">
        <v>9</v>
      </c>
    </row>
    <row r="3" spans="1:85" ht="15.75" x14ac:dyDescent="0.25">
      <c r="A3" s="52" t="s">
        <v>1</v>
      </c>
      <c r="B3" s="44">
        <v>10</v>
      </c>
      <c r="C3" s="3">
        <v>10</v>
      </c>
      <c r="D3" s="3">
        <v>10</v>
      </c>
      <c r="E3" s="3">
        <v>10</v>
      </c>
      <c r="G3" s="53">
        <f>_ověření!H2/40</f>
        <v>0</v>
      </c>
      <c r="H3" s="54" t="s">
        <v>1</v>
      </c>
      <c r="I3" s="7">
        <v>10</v>
      </c>
      <c r="J3" s="7">
        <v>10</v>
      </c>
      <c r="K3" s="7">
        <v>10</v>
      </c>
      <c r="L3" s="7">
        <v>10</v>
      </c>
      <c r="M3" s="52">
        <f>SUM(I3:L3)</f>
        <v>40</v>
      </c>
      <c r="N3" s="53">
        <f>M3/40</f>
        <v>1</v>
      </c>
      <c r="O3" s="54" t="s">
        <v>1</v>
      </c>
      <c r="P3" s="10">
        <v>9.5</v>
      </c>
      <c r="Q3" s="10">
        <v>10</v>
      </c>
      <c r="R3" s="10">
        <v>9</v>
      </c>
      <c r="S3" s="10">
        <v>10</v>
      </c>
      <c r="T3" s="52">
        <f>SUM(P3:S3)</f>
        <v>38.5</v>
      </c>
      <c r="U3" s="53">
        <f>T3/40</f>
        <v>0.96250000000000002</v>
      </c>
      <c r="V3" s="54" t="s">
        <v>1</v>
      </c>
      <c r="W3" s="10">
        <v>10</v>
      </c>
      <c r="X3" s="10">
        <v>8</v>
      </c>
      <c r="Y3" s="10">
        <v>8</v>
      </c>
      <c r="Z3" s="10">
        <v>10</v>
      </c>
      <c r="AA3" s="52">
        <f>SUM(W3:Z3)</f>
        <v>36</v>
      </c>
      <c r="AB3" s="53">
        <f>AA3/40</f>
        <v>0.9</v>
      </c>
      <c r="AC3" s="54" t="s">
        <v>1</v>
      </c>
      <c r="AD3" s="10">
        <v>8</v>
      </c>
      <c r="AE3" s="10">
        <v>10</v>
      </c>
      <c r="AF3" s="10">
        <v>4.5</v>
      </c>
      <c r="AG3" s="10">
        <v>10</v>
      </c>
      <c r="AH3" s="52">
        <f>SUM(AD3:AG3)</f>
        <v>32.5</v>
      </c>
      <c r="AI3" s="53">
        <f>AH3/40</f>
        <v>0.8125</v>
      </c>
      <c r="AJ3" s="63" t="s">
        <v>2</v>
      </c>
      <c r="AK3" s="10">
        <v>8.5</v>
      </c>
      <c r="AL3" s="10">
        <v>10</v>
      </c>
      <c r="AM3" s="10">
        <v>7</v>
      </c>
      <c r="AN3" s="10">
        <v>10</v>
      </c>
      <c r="AO3" s="11">
        <f>SUM(AK3:AN3)</f>
        <v>35.5</v>
      </c>
      <c r="AP3" s="64">
        <f>AO3/40</f>
        <v>0.88749999999999996</v>
      </c>
      <c r="AQ3" s="63" t="s">
        <v>2</v>
      </c>
      <c r="AR3" s="10">
        <v>10</v>
      </c>
      <c r="AS3" s="10">
        <v>10</v>
      </c>
      <c r="AT3" s="10">
        <v>10</v>
      </c>
      <c r="AU3" s="10">
        <v>10</v>
      </c>
      <c r="AV3" s="11">
        <f>SUM(AR3:AU3)</f>
        <v>40</v>
      </c>
      <c r="AW3" s="64">
        <f>AV3/40</f>
        <v>1</v>
      </c>
      <c r="AX3" s="52" t="s">
        <v>1</v>
      </c>
      <c r="AY3" s="10">
        <v>8.5</v>
      </c>
      <c r="AZ3" s="10">
        <v>3</v>
      </c>
      <c r="BA3" s="10">
        <v>9.5</v>
      </c>
      <c r="BB3" s="10">
        <v>9</v>
      </c>
      <c r="BC3" s="52">
        <f>SUM(AY3:BB3)</f>
        <v>30</v>
      </c>
      <c r="BD3" s="53">
        <f>BC3/40</f>
        <v>0.75</v>
      </c>
      <c r="BE3" s="68" t="s">
        <v>1</v>
      </c>
      <c r="BF3" s="3">
        <v>10</v>
      </c>
      <c r="BG3" s="3">
        <v>10</v>
      </c>
      <c r="BH3" s="3">
        <v>10</v>
      </c>
      <c r="BI3" s="3">
        <v>9</v>
      </c>
      <c r="BJ3" s="15">
        <f>SUM(BF3:BI3)</f>
        <v>39</v>
      </c>
      <c r="BK3" s="69">
        <f>BJ3/40</f>
        <v>0.97499999999999998</v>
      </c>
      <c r="BL3" s="73" t="s">
        <v>1</v>
      </c>
      <c r="BM3" s="61">
        <v>10</v>
      </c>
      <c r="BN3" s="61">
        <v>10</v>
      </c>
      <c r="BO3" s="61">
        <v>9.5</v>
      </c>
      <c r="BP3" s="61">
        <v>10</v>
      </c>
      <c r="BQ3" s="18">
        <f>SUM(BM3:BP3)</f>
        <v>39.5</v>
      </c>
      <c r="BR3" s="74">
        <f>BQ3/40</f>
        <v>0.98750000000000004</v>
      </c>
      <c r="BS3" s="78" t="s">
        <v>1</v>
      </c>
      <c r="BT3" s="21">
        <v>10</v>
      </c>
      <c r="BU3" s="21">
        <v>10</v>
      </c>
      <c r="BV3" s="21">
        <v>10</v>
      </c>
      <c r="BW3" s="21">
        <v>10</v>
      </c>
      <c r="BX3" s="23">
        <f>SUM(BT3:BW3)</f>
        <v>40</v>
      </c>
      <c r="BY3" s="79">
        <f>BX3/40</f>
        <v>1</v>
      </c>
      <c r="BZ3" s="82" t="s">
        <v>2</v>
      </c>
      <c r="CA3" s="25">
        <v>10</v>
      </c>
      <c r="CB3" s="25">
        <v>7.5</v>
      </c>
      <c r="CC3" s="25">
        <v>10</v>
      </c>
      <c r="CD3" s="25">
        <v>9</v>
      </c>
      <c r="CE3" s="25"/>
      <c r="CF3" s="26">
        <f>SUM(CA3:CE3)</f>
        <v>36.5</v>
      </c>
      <c r="CG3" s="60"/>
    </row>
    <row r="4" spans="1:85" ht="15.75" x14ac:dyDescent="0.25">
      <c r="A4" s="52" t="s">
        <v>1</v>
      </c>
      <c r="B4" s="45">
        <v>10</v>
      </c>
      <c r="C4" s="1">
        <v>10</v>
      </c>
      <c r="D4" s="1">
        <v>9</v>
      </c>
      <c r="E4" s="1">
        <v>9</v>
      </c>
      <c r="G4" s="53">
        <f>_ověření!H3/40</f>
        <v>0</v>
      </c>
      <c r="H4" s="54" t="s">
        <v>1</v>
      </c>
      <c r="I4" s="8">
        <v>10</v>
      </c>
      <c r="J4" s="8">
        <v>1</v>
      </c>
      <c r="K4" s="8">
        <v>10</v>
      </c>
      <c r="L4" s="8">
        <v>10</v>
      </c>
      <c r="M4" s="52">
        <f t="shared" ref="M4:M25" si="0">SUM(I4:L4)</f>
        <v>31</v>
      </c>
      <c r="N4" s="53">
        <f t="shared" ref="N4:N25" si="1">M4/40</f>
        <v>0.77500000000000002</v>
      </c>
      <c r="O4" s="54" t="s">
        <v>2</v>
      </c>
      <c r="P4" s="8">
        <v>10</v>
      </c>
      <c r="Q4" s="8">
        <v>10</v>
      </c>
      <c r="R4" s="8">
        <v>10</v>
      </c>
      <c r="S4" s="8">
        <v>8.5</v>
      </c>
      <c r="T4" s="52">
        <f t="shared" ref="T4:T22" si="2">SUM(P4:S4)</f>
        <v>38.5</v>
      </c>
      <c r="U4" s="53">
        <f t="shared" ref="U4:U22" si="3">T4/40</f>
        <v>0.96250000000000002</v>
      </c>
      <c r="V4" s="54" t="s">
        <v>1</v>
      </c>
      <c r="W4" s="8">
        <v>10</v>
      </c>
      <c r="X4" s="8">
        <v>9</v>
      </c>
      <c r="Y4" s="8">
        <v>10</v>
      </c>
      <c r="Z4" s="8">
        <v>5.5</v>
      </c>
      <c r="AA4" s="52">
        <f t="shared" ref="AA4:AA24" si="4">SUM(W4:Z4)</f>
        <v>34.5</v>
      </c>
      <c r="AB4" s="53">
        <f t="shared" ref="AB4:AB24" si="5">AA4/40</f>
        <v>0.86250000000000004</v>
      </c>
      <c r="AC4" s="54" t="s">
        <v>1</v>
      </c>
      <c r="AD4" s="8">
        <v>7</v>
      </c>
      <c r="AE4" s="8">
        <v>6.5</v>
      </c>
      <c r="AF4" s="8">
        <v>7.5</v>
      </c>
      <c r="AG4" s="8">
        <v>10</v>
      </c>
      <c r="AH4" s="52">
        <f t="shared" ref="AH4:AH20" si="6">SUM(AD4:AG4)</f>
        <v>31</v>
      </c>
      <c r="AI4" s="53">
        <f t="shared" ref="AI4:AI20" si="7">AH4/40</f>
        <v>0.77500000000000002</v>
      </c>
      <c r="AJ4" s="65" t="s">
        <v>1</v>
      </c>
      <c r="AK4" s="8">
        <v>8.5</v>
      </c>
      <c r="AL4" s="8">
        <v>10</v>
      </c>
      <c r="AM4" s="8">
        <v>6</v>
      </c>
      <c r="AN4" s="8">
        <v>9</v>
      </c>
      <c r="AO4" s="12">
        <f t="shared" ref="AO4:AO24" si="8">SUM(AK4:AN4)</f>
        <v>33.5</v>
      </c>
      <c r="AP4" s="66">
        <f t="shared" ref="AP4:AP24" si="9">AO4/40</f>
        <v>0.83750000000000002</v>
      </c>
      <c r="AQ4" s="65" t="s">
        <v>1</v>
      </c>
      <c r="AR4" s="8">
        <v>10</v>
      </c>
      <c r="AS4" s="8">
        <v>9</v>
      </c>
      <c r="AT4" s="8">
        <v>9</v>
      </c>
      <c r="AU4" s="8">
        <v>10</v>
      </c>
      <c r="AV4" s="12">
        <f t="shared" ref="AV4:AV24" si="10">SUM(AR4:AU4)</f>
        <v>38</v>
      </c>
      <c r="AW4" s="66">
        <f t="shared" ref="AW4:AW24" si="11">AV4/40</f>
        <v>0.95</v>
      </c>
      <c r="AX4" s="52" t="s">
        <v>1</v>
      </c>
      <c r="AY4" s="8">
        <v>8</v>
      </c>
      <c r="AZ4" s="8">
        <v>10</v>
      </c>
      <c r="BA4" s="8">
        <v>9.5</v>
      </c>
      <c r="BB4" s="8">
        <v>2</v>
      </c>
      <c r="BC4" s="52">
        <f t="shared" ref="BC4:BC30" si="12">SUM(AY4:BB4)</f>
        <v>29.5</v>
      </c>
      <c r="BD4" s="53">
        <f t="shared" ref="BD4:BD30" si="13">BC4/40</f>
        <v>0.73750000000000004</v>
      </c>
      <c r="BE4" s="70" t="s">
        <v>1</v>
      </c>
      <c r="BF4" s="1">
        <v>10</v>
      </c>
      <c r="BG4" s="1">
        <v>9</v>
      </c>
      <c r="BH4" s="1">
        <v>10</v>
      </c>
      <c r="BI4" s="1">
        <v>8</v>
      </c>
      <c r="BJ4" s="16">
        <f t="shared" ref="BJ4:BJ27" si="14">SUM(BF4:BI4)</f>
        <v>37</v>
      </c>
      <c r="BK4" s="71">
        <f t="shared" ref="BK4:BK27" si="15">BJ4/40</f>
        <v>0.92500000000000004</v>
      </c>
      <c r="BL4" s="75" t="s">
        <v>1</v>
      </c>
      <c r="BM4" s="62">
        <v>10</v>
      </c>
      <c r="BN4" s="62">
        <v>10</v>
      </c>
      <c r="BO4" s="62">
        <v>10</v>
      </c>
      <c r="BP4" s="62">
        <v>8.5</v>
      </c>
      <c r="BQ4" s="19">
        <f t="shared" ref="BQ4:BQ22" si="16">SUM(BM4:BP4)</f>
        <v>38.5</v>
      </c>
      <c r="BR4" s="76">
        <f t="shared" ref="BR4:BR22" si="17">BQ4/40</f>
        <v>0.96250000000000002</v>
      </c>
      <c r="BS4" s="80" t="s">
        <v>1</v>
      </c>
      <c r="BT4" s="22">
        <v>10</v>
      </c>
      <c r="BU4" s="22">
        <v>10</v>
      </c>
      <c r="BV4" s="22">
        <v>10</v>
      </c>
      <c r="BW4" s="22">
        <v>9</v>
      </c>
      <c r="BX4" s="24">
        <f t="shared" ref="BX4:BX21" si="18">SUM(BT4:BW4)</f>
        <v>39</v>
      </c>
      <c r="BY4" s="81">
        <f t="shared" ref="BY4:BY21" si="19">BX4/40</f>
        <v>0.97499999999999998</v>
      </c>
      <c r="BZ4" s="70" t="s">
        <v>1</v>
      </c>
      <c r="CA4" s="1">
        <v>10</v>
      </c>
      <c r="CB4" s="1">
        <v>9</v>
      </c>
      <c r="CC4" s="1">
        <v>10</v>
      </c>
      <c r="CD4" s="1">
        <v>7</v>
      </c>
      <c r="CE4" s="1"/>
      <c r="CF4" s="16">
        <f t="shared" ref="CF4:CF23" si="20">SUM(CA4:CE4)</f>
        <v>36</v>
      </c>
      <c r="CG4" s="60"/>
    </row>
    <row r="5" spans="1:85" ht="15.75" x14ac:dyDescent="0.25">
      <c r="A5" s="52" t="s">
        <v>1</v>
      </c>
      <c r="B5" s="45">
        <v>9</v>
      </c>
      <c r="C5" s="1">
        <v>10</v>
      </c>
      <c r="D5" s="1">
        <v>9.5</v>
      </c>
      <c r="E5" s="1">
        <v>9</v>
      </c>
      <c r="G5" s="53">
        <f>_ověření!H4/40</f>
        <v>0</v>
      </c>
      <c r="H5" s="54" t="s">
        <v>1</v>
      </c>
      <c r="I5" s="8">
        <v>10</v>
      </c>
      <c r="J5" s="8">
        <v>9</v>
      </c>
      <c r="K5" s="8">
        <v>1</v>
      </c>
      <c r="L5" s="8">
        <v>10</v>
      </c>
      <c r="M5" s="52">
        <f t="shared" si="0"/>
        <v>30</v>
      </c>
      <c r="N5" s="53">
        <f t="shared" si="1"/>
        <v>0.75</v>
      </c>
      <c r="O5" s="54" t="s">
        <v>1</v>
      </c>
      <c r="P5" s="8">
        <v>9.5</v>
      </c>
      <c r="Q5" s="8">
        <v>10</v>
      </c>
      <c r="R5" s="8">
        <v>9.5</v>
      </c>
      <c r="S5" s="8">
        <v>8.5</v>
      </c>
      <c r="T5" s="52">
        <f t="shared" si="2"/>
        <v>37.5</v>
      </c>
      <c r="U5" s="53">
        <f t="shared" si="3"/>
        <v>0.9375</v>
      </c>
      <c r="V5" s="54" t="s">
        <v>1</v>
      </c>
      <c r="W5" s="8">
        <v>10</v>
      </c>
      <c r="X5" s="8">
        <v>7</v>
      </c>
      <c r="Y5" s="8">
        <v>4.5</v>
      </c>
      <c r="Z5" s="8">
        <v>4.5</v>
      </c>
      <c r="AA5" s="52">
        <f t="shared" si="4"/>
        <v>26</v>
      </c>
      <c r="AB5" s="53">
        <f t="shared" si="5"/>
        <v>0.65</v>
      </c>
      <c r="AC5" s="54" t="s">
        <v>1</v>
      </c>
      <c r="AD5" s="8">
        <v>10</v>
      </c>
      <c r="AE5" s="8">
        <v>7</v>
      </c>
      <c r="AF5" s="8">
        <v>4</v>
      </c>
      <c r="AG5" s="8">
        <v>10</v>
      </c>
      <c r="AH5" s="52">
        <f t="shared" si="6"/>
        <v>31</v>
      </c>
      <c r="AI5" s="53">
        <f t="shared" si="7"/>
        <v>0.77500000000000002</v>
      </c>
      <c r="AJ5" s="65" t="s">
        <v>1</v>
      </c>
      <c r="AK5" s="8">
        <v>7.5</v>
      </c>
      <c r="AL5" s="8">
        <v>9.5</v>
      </c>
      <c r="AM5" s="8">
        <v>9</v>
      </c>
      <c r="AN5" s="8">
        <v>7</v>
      </c>
      <c r="AO5" s="12">
        <f t="shared" si="8"/>
        <v>33</v>
      </c>
      <c r="AP5" s="66">
        <f t="shared" si="9"/>
        <v>0.82499999999999996</v>
      </c>
      <c r="AQ5" s="65" t="s">
        <v>1</v>
      </c>
      <c r="AR5" s="8">
        <v>10</v>
      </c>
      <c r="AS5" s="8">
        <v>7.5</v>
      </c>
      <c r="AT5" s="8">
        <v>10</v>
      </c>
      <c r="AU5" s="8">
        <v>10</v>
      </c>
      <c r="AV5" s="12">
        <f t="shared" si="10"/>
        <v>37.5</v>
      </c>
      <c r="AW5" s="66">
        <f t="shared" si="11"/>
        <v>0.9375</v>
      </c>
      <c r="AX5" s="52" t="s">
        <v>1</v>
      </c>
      <c r="AY5" s="8">
        <v>9</v>
      </c>
      <c r="AZ5" s="8">
        <v>10</v>
      </c>
      <c r="BA5" s="8">
        <v>9.5</v>
      </c>
      <c r="BB5" s="8">
        <v>1</v>
      </c>
      <c r="BC5" s="52">
        <f t="shared" si="12"/>
        <v>29.5</v>
      </c>
      <c r="BD5" s="53">
        <f t="shared" si="13"/>
        <v>0.73750000000000004</v>
      </c>
      <c r="BE5" s="70" t="s">
        <v>1</v>
      </c>
      <c r="BF5" s="1">
        <v>10</v>
      </c>
      <c r="BG5" s="1">
        <v>5</v>
      </c>
      <c r="BH5" s="1">
        <v>10</v>
      </c>
      <c r="BI5" s="1">
        <v>10</v>
      </c>
      <c r="BJ5" s="16">
        <f t="shared" si="14"/>
        <v>35</v>
      </c>
      <c r="BK5" s="71">
        <f t="shared" si="15"/>
        <v>0.875</v>
      </c>
      <c r="BL5" s="75" t="s">
        <v>2</v>
      </c>
      <c r="BM5" s="62">
        <v>10</v>
      </c>
      <c r="BN5" s="62">
        <v>10</v>
      </c>
      <c r="BO5" s="62">
        <v>10</v>
      </c>
      <c r="BP5" s="62">
        <v>8.5</v>
      </c>
      <c r="BQ5" s="19">
        <f t="shared" si="16"/>
        <v>38.5</v>
      </c>
      <c r="BR5" s="76">
        <f t="shared" si="17"/>
        <v>0.96250000000000002</v>
      </c>
      <c r="BS5" s="80" t="s">
        <v>1</v>
      </c>
      <c r="BT5" s="22">
        <v>8.5</v>
      </c>
      <c r="BU5" s="22">
        <v>5</v>
      </c>
      <c r="BV5" s="22">
        <v>10</v>
      </c>
      <c r="BW5" s="22">
        <v>10</v>
      </c>
      <c r="BX5" s="24">
        <f t="shared" si="18"/>
        <v>33.5</v>
      </c>
      <c r="BY5" s="81">
        <f t="shared" si="19"/>
        <v>0.83750000000000002</v>
      </c>
      <c r="BZ5" s="70" t="s">
        <v>1</v>
      </c>
      <c r="CA5" s="1">
        <v>9</v>
      </c>
      <c r="CB5" s="1">
        <v>10</v>
      </c>
      <c r="CC5" s="1">
        <v>7</v>
      </c>
      <c r="CD5" s="1">
        <v>6</v>
      </c>
      <c r="CE5" s="1"/>
      <c r="CF5" s="16">
        <f t="shared" si="20"/>
        <v>32</v>
      </c>
      <c r="CG5" s="60"/>
    </row>
    <row r="6" spans="1:85" ht="15.75" x14ac:dyDescent="0.25">
      <c r="A6" s="52" t="s">
        <v>1</v>
      </c>
      <c r="B6" s="45">
        <v>10</v>
      </c>
      <c r="C6" s="1">
        <v>8.5</v>
      </c>
      <c r="D6" s="1">
        <v>10</v>
      </c>
      <c r="E6" s="1">
        <v>9</v>
      </c>
      <c r="G6" s="53">
        <f>_ověření!H5/40</f>
        <v>0</v>
      </c>
      <c r="H6" s="54" t="s">
        <v>1</v>
      </c>
      <c r="I6" s="8">
        <v>10</v>
      </c>
      <c r="J6" s="8">
        <v>10</v>
      </c>
      <c r="K6" s="8">
        <v>2</v>
      </c>
      <c r="L6" s="8">
        <v>8</v>
      </c>
      <c r="M6" s="52">
        <f t="shared" si="0"/>
        <v>30</v>
      </c>
      <c r="N6" s="53">
        <f t="shared" si="1"/>
        <v>0.75</v>
      </c>
      <c r="O6" s="54" t="s">
        <v>1</v>
      </c>
      <c r="P6" s="8">
        <v>9.5</v>
      </c>
      <c r="Q6" s="8">
        <v>10</v>
      </c>
      <c r="R6" s="8">
        <v>10</v>
      </c>
      <c r="S6" s="8">
        <v>8</v>
      </c>
      <c r="T6" s="52">
        <f t="shared" si="2"/>
        <v>37.5</v>
      </c>
      <c r="U6" s="53">
        <f t="shared" si="3"/>
        <v>0.9375</v>
      </c>
      <c r="V6" s="54" t="s">
        <v>1</v>
      </c>
      <c r="W6" s="8">
        <v>2</v>
      </c>
      <c r="X6" s="8">
        <v>6</v>
      </c>
      <c r="Y6" s="8">
        <v>10</v>
      </c>
      <c r="Z6" s="8">
        <v>6</v>
      </c>
      <c r="AA6" s="52">
        <f t="shared" si="4"/>
        <v>24</v>
      </c>
      <c r="AB6" s="53">
        <f t="shared" si="5"/>
        <v>0.6</v>
      </c>
      <c r="AC6" s="54" t="s">
        <v>1</v>
      </c>
      <c r="AD6" s="8">
        <v>10</v>
      </c>
      <c r="AE6" s="8">
        <v>10</v>
      </c>
      <c r="AF6" s="8">
        <v>6</v>
      </c>
      <c r="AG6" s="8">
        <v>0.5</v>
      </c>
      <c r="AH6" s="52">
        <f t="shared" si="6"/>
        <v>26.5</v>
      </c>
      <c r="AI6" s="53">
        <f t="shared" si="7"/>
        <v>0.66249999999999998</v>
      </c>
      <c r="AJ6" s="65" t="s">
        <v>2</v>
      </c>
      <c r="AK6" s="8">
        <v>7</v>
      </c>
      <c r="AL6" s="8">
        <v>8</v>
      </c>
      <c r="AM6" s="8">
        <v>7</v>
      </c>
      <c r="AN6" s="8">
        <v>9.5</v>
      </c>
      <c r="AO6" s="12">
        <f t="shared" si="8"/>
        <v>31.5</v>
      </c>
      <c r="AP6" s="66">
        <f t="shared" si="9"/>
        <v>0.78749999999999998</v>
      </c>
      <c r="AQ6" s="65" t="s">
        <v>1</v>
      </c>
      <c r="AR6" s="8">
        <v>10</v>
      </c>
      <c r="AS6" s="8">
        <v>8</v>
      </c>
      <c r="AT6" s="8">
        <v>8</v>
      </c>
      <c r="AU6" s="8">
        <v>10</v>
      </c>
      <c r="AV6" s="12">
        <f t="shared" si="10"/>
        <v>36</v>
      </c>
      <c r="AW6" s="66">
        <f t="shared" si="11"/>
        <v>0.9</v>
      </c>
      <c r="AX6" s="52" t="s">
        <v>1</v>
      </c>
      <c r="AY6" s="8">
        <v>8</v>
      </c>
      <c r="AZ6" s="8">
        <v>10</v>
      </c>
      <c r="BA6" s="8">
        <v>8.5</v>
      </c>
      <c r="BB6" s="8">
        <v>2</v>
      </c>
      <c r="BC6" s="52">
        <f t="shared" si="12"/>
        <v>28.5</v>
      </c>
      <c r="BD6" s="53">
        <f t="shared" si="13"/>
        <v>0.71250000000000002</v>
      </c>
      <c r="BE6" s="70" t="s">
        <v>2</v>
      </c>
      <c r="BF6" s="1">
        <v>9.5</v>
      </c>
      <c r="BG6" s="1">
        <v>6</v>
      </c>
      <c r="BH6" s="1">
        <v>8.5</v>
      </c>
      <c r="BI6" s="1">
        <v>10</v>
      </c>
      <c r="BJ6" s="16">
        <f t="shared" si="14"/>
        <v>34</v>
      </c>
      <c r="BK6" s="71">
        <f t="shared" si="15"/>
        <v>0.85</v>
      </c>
      <c r="BL6" s="75" t="s">
        <v>1</v>
      </c>
      <c r="BM6" s="62">
        <v>8</v>
      </c>
      <c r="BN6" s="62">
        <v>10</v>
      </c>
      <c r="BO6" s="62">
        <v>9.5</v>
      </c>
      <c r="BP6" s="62">
        <v>10</v>
      </c>
      <c r="BQ6" s="19">
        <f t="shared" si="16"/>
        <v>37.5</v>
      </c>
      <c r="BR6" s="76">
        <f t="shared" si="17"/>
        <v>0.9375</v>
      </c>
      <c r="BS6" s="80" t="s">
        <v>1</v>
      </c>
      <c r="BT6" s="22">
        <v>10</v>
      </c>
      <c r="BU6" s="22">
        <v>9</v>
      </c>
      <c r="BV6" s="22">
        <v>8.5</v>
      </c>
      <c r="BW6" s="22">
        <v>3.5</v>
      </c>
      <c r="BX6" s="24">
        <f t="shared" si="18"/>
        <v>31</v>
      </c>
      <c r="BY6" s="81">
        <f t="shared" si="19"/>
        <v>0.77500000000000002</v>
      </c>
      <c r="BZ6" s="70" t="s">
        <v>2</v>
      </c>
      <c r="CA6" s="1">
        <v>10</v>
      </c>
      <c r="CB6" s="1">
        <v>9.5</v>
      </c>
      <c r="CC6" s="1">
        <v>7</v>
      </c>
      <c r="CD6" s="1">
        <v>5</v>
      </c>
      <c r="CE6" s="1">
        <v>0.5</v>
      </c>
      <c r="CF6" s="16">
        <f t="shared" si="20"/>
        <v>32</v>
      </c>
      <c r="CG6" s="60"/>
    </row>
    <row r="7" spans="1:85" ht="15.75" x14ac:dyDescent="0.25">
      <c r="A7" s="52" t="s">
        <v>1</v>
      </c>
      <c r="B7" s="45">
        <v>9.5</v>
      </c>
      <c r="C7" s="1">
        <v>10</v>
      </c>
      <c r="D7" s="1">
        <v>9.5</v>
      </c>
      <c r="E7" s="1">
        <v>8</v>
      </c>
      <c r="G7" s="53">
        <f>_ověření!H6/40</f>
        <v>0</v>
      </c>
      <c r="H7" s="54" t="s">
        <v>1</v>
      </c>
      <c r="I7" s="8">
        <v>10</v>
      </c>
      <c r="J7" s="8">
        <v>6</v>
      </c>
      <c r="K7" s="8">
        <v>10</v>
      </c>
      <c r="L7" s="8">
        <v>4</v>
      </c>
      <c r="M7" s="52">
        <f t="shared" si="0"/>
        <v>30</v>
      </c>
      <c r="N7" s="53">
        <f t="shared" si="1"/>
        <v>0.75</v>
      </c>
      <c r="O7" s="54" t="s">
        <v>1</v>
      </c>
      <c r="P7" s="8">
        <v>10</v>
      </c>
      <c r="Q7" s="8">
        <v>10</v>
      </c>
      <c r="R7" s="8">
        <v>7.5</v>
      </c>
      <c r="S7" s="8">
        <v>8.5</v>
      </c>
      <c r="T7" s="52">
        <f t="shared" si="2"/>
        <v>36</v>
      </c>
      <c r="U7" s="53">
        <f t="shared" si="3"/>
        <v>0.9</v>
      </c>
      <c r="V7" s="54" t="s">
        <v>2</v>
      </c>
      <c r="W7" s="8">
        <v>5</v>
      </c>
      <c r="X7" s="8">
        <v>7.5</v>
      </c>
      <c r="Y7" s="8">
        <v>5</v>
      </c>
      <c r="Z7" s="8">
        <v>4.5</v>
      </c>
      <c r="AA7" s="52">
        <f t="shared" si="4"/>
        <v>22</v>
      </c>
      <c r="AB7" s="53">
        <f t="shared" si="5"/>
        <v>0.55000000000000004</v>
      </c>
      <c r="AC7" s="54" t="s">
        <v>1</v>
      </c>
      <c r="AD7" s="8">
        <v>8</v>
      </c>
      <c r="AE7" s="8">
        <v>10</v>
      </c>
      <c r="AF7" s="8">
        <v>4</v>
      </c>
      <c r="AG7" s="8">
        <v>4</v>
      </c>
      <c r="AH7" s="52">
        <f t="shared" si="6"/>
        <v>26</v>
      </c>
      <c r="AI7" s="53">
        <f t="shared" si="7"/>
        <v>0.65</v>
      </c>
      <c r="AJ7" s="65" t="s">
        <v>1</v>
      </c>
      <c r="AK7" s="8">
        <v>7</v>
      </c>
      <c r="AL7" s="8">
        <v>7</v>
      </c>
      <c r="AM7" s="8">
        <v>7.5</v>
      </c>
      <c r="AN7" s="8">
        <v>9</v>
      </c>
      <c r="AO7" s="12">
        <f t="shared" si="8"/>
        <v>30.5</v>
      </c>
      <c r="AP7" s="66">
        <f t="shared" si="9"/>
        <v>0.76249999999999996</v>
      </c>
      <c r="AQ7" s="65" t="s">
        <v>1</v>
      </c>
      <c r="AR7" s="8">
        <v>9.5</v>
      </c>
      <c r="AS7" s="8">
        <v>8</v>
      </c>
      <c r="AT7" s="8">
        <v>8</v>
      </c>
      <c r="AU7" s="8">
        <v>10</v>
      </c>
      <c r="AV7" s="12">
        <f t="shared" si="10"/>
        <v>35.5</v>
      </c>
      <c r="AW7" s="66">
        <f t="shared" si="11"/>
        <v>0.88749999999999996</v>
      </c>
      <c r="AX7" s="52" t="s">
        <v>1</v>
      </c>
      <c r="AY7" s="8">
        <v>8.5</v>
      </c>
      <c r="AZ7" s="8">
        <v>4.5</v>
      </c>
      <c r="BA7" s="8">
        <v>6.5</v>
      </c>
      <c r="BB7" s="8">
        <v>9</v>
      </c>
      <c r="BC7" s="52">
        <f t="shared" si="12"/>
        <v>28.5</v>
      </c>
      <c r="BD7" s="53">
        <f t="shared" si="13"/>
        <v>0.71250000000000002</v>
      </c>
      <c r="BE7" s="70" t="s">
        <v>1</v>
      </c>
      <c r="BF7" s="1">
        <v>10</v>
      </c>
      <c r="BG7" s="1">
        <v>6</v>
      </c>
      <c r="BH7" s="1">
        <v>7</v>
      </c>
      <c r="BI7" s="1">
        <v>8</v>
      </c>
      <c r="BJ7" s="16">
        <f t="shared" si="14"/>
        <v>31</v>
      </c>
      <c r="BK7" s="71">
        <f t="shared" si="15"/>
        <v>0.77500000000000002</v>
      </c>
      <c r="BL7" s="75" t="s">
        <v>1</v>
      </c>
      <c r="BM7" s="62">
        <v>9.5</v>
      </c>
      <c r="BN7" s="62">
        <v>10</v>
      </c>
      <c r="BO7" s="62">
        <v>10</v>
      </c>
      <c r="BP7" s="62">
        <v>6</v>
      </c>
      <c r="BQ7" s="19">
        <f t="shared" si="16"/>
        <v>35.5</v>
      </c>
      <c r="BR7" s="76">
        <f t="shared" si="17"/>
        <v>0.88749999999999996</v>
      </c>
      <c r="BS7" s="80" t="s">
        <v>1</v>
      </c>
      <c r="BT7" s="22">
        <v>10</v>
      </c>
      <c r="BU7" s="22">
        <v>1</v>
      </c>
      <c r="BV7" s="22">
        <v>8.5</v>
      </c>
      <c r="BW7" s="22">
        <v>10</v>
      </c>
      <c r="BX7" s="24">
        <f t="shared" si="18"/>
        <v>29.5</v>
      </c>
      <c r="BY7" s="81">
        <f t="shared" si="19"/>
        <v>0.73750000000000004</v>
      </c>
      <c r="BZ7" s="70" t="s">
        <v>2</v>
      </c>
      <c r="CA7" s="1">
        <v>7</v>
      </c>
      <c r="CB7" s="1">
        <v>7.5</v>
      </c>
      <c r="CC7" s="1">
        <v>6.5</v>
      </c>
      <c r="CD7" s="1">
        <v>4</v>
      </c>
      <c r="CE7" s="1">
        <v>5</v>
      </c>
      <c r="CF7" s="16">
        <f t="shared" si="20"/>
        <v>30</v>
      </c>
      <c r="CG7" s="60"/>
    </row>
    <row r="8" spans="1:85" ht="15.75" x14ac:dyDescent="0.25">
      <c r="A8" s="52" t="s">
        <v>2</v>
      </c>
      <c r="B8" s="45">
        <v>10</v>
      </c>
      <c r="C8" s="1">
        <v>10</v>
      </c>
      <c r="D8" s="1">
        <v>10</v>
      </c>
      <c r="E8" s="1">
        <v>7</v>
      </c>
      <c r="G8" s="53">
        <f>_ověření!H7/40</f>
        <v>0</v>
      </c>
      <c r="H8" s="54" t="s">
        <v>1</v>
      </c>
      <c r="I8" s="8">
        <v>9.5</v>
      </c>
      <c r="J8" s="8">
        <v>9</v>
      </c>
      <c r="K8" s="8">
        <v>7</v>
      </c>
      <c r="L8" s="8">
        <v>4</v>
      </c>
      <c r="M8" s="52">
        <f t="shared" si="0"/>
        <v>29.5</v>
      </c>
      <c r="N8" s="53">
        <f t="shared" si="1"/>
        <v>0.73750000000000004</v>
      </c>
      <c r="O8" s="54" t="s">
        <v>1</v>
      </c>
      <c r="P8" s="8">
        <v>9.5</v>
      </c>
      <c r="Q8" s="8">
        <v>10</v>
      </c>
      <c r="R8" s="8">
        <v>9</v>
      </c>
      <c r="S8" s="8">
        <v>7.5</v>
      </c>
      <c r="T8" s="52">
        <f t="shared" si="2"/>
        <v>36</v>
      </c>
      <c r="U8" s="53">
        <f t="shared" si="3"/>
        <v>0.9</v>
      </c>
      <c r="V8" s="54" t="s">
        <v>2</v>
      </c>
      <c r="W8" s="8">
        <v>2</v>
      </c>
      <c r="X8" s="8">
        <v>8</v>
      </c>
      <c r="Y8" s="8">
        <v>7</v>
      </c>
      <c r="Z8" s="8">
        <v>4</v>
      </c>
      <c r="AA8" s="52">
        <f t="shared" si="4"/>
        <v>21</v>
      </c>
      <c r="AB8" s="53">
        <f t="shared" si="5"/>
        <v>0.52500000000000002</v>
      </c>
      <c r="AC8" s="54" t="s">
        <v>1</v>
      </c>
      <c r="AD8" s="8">
        <v>8</v>
      </c>
      <c r="AE8" s="8">
        <v>9.5</v>
      </c>
      <c r="AF8" s="8">
        <v>1</v>
      </c>
      <c r="AG8" s="8">
        <v>4.5</v>
      </c>
      <c r="AH8" s="52">
        <f t="shared" si="6"/>
        <v>23</v>
      </c>
      <c r="AI8" s="53">
        <f t="shared" si="7"/>
        <v>0.57499999999999996</v>
      </c>
      <c r="AJ8" s="65" t="s">
        <v>1</v>
      </c>
      <c r="AK8" s="8">
        <v>8.5</v>
      </c>
      <c r="AL8" s="8">
        <v>10</v>
      </c>
      <c r="AM8" s="8">
        <v>7</v>
      </c>
      <c r="AN8" s="8">
        <v>3</v>
      </c>
      <c r="AO8" s="12">
        <f t="shared" si="8"/>
        <v>28.5</v>
      </c>
      <c r="AP8" s="66">
        <f t="shared" si="9"/>
        <v>0.71250000000000002</v>
      </c>
      <c r="AQ8" s="65" t="s">
        <v>1</v>
      </c>
      <c r="AR8" s="8">
        <v>10</v>
      </c>
      <c r="AS8" s="8">
        <v>9</v>
      </c>
      <c r="AT8" s="8">
        <v>8.5</v>
      </c>
      <c r="AU8" s="8">
        <v>8</v>
      </c>
      <c r="AV8" s="12">
        <f t="shared" si="10"/>
        <v>35.5</v>
      </c>
      <c r="AW8" s="66">
        <f t="shared" si="11"/>
        <v>0.88749999999999996</v>
      </c>
      <c r="AX8" s="52" t="s">
        <v>1</v>
      </c>
      <c r="AY8" s="8">
        <v>7.5</v>
      </c>
      <c r="AZ8" s="8">
        <v>9</v>
      </c>
      <c r="BA8" s="8">
        <v>4.5</v>
      </c>
      <c r="BB8" s="8">
        <v>5</v>
      </c>
      <c r="BC8" s="52">
        <f t="shared" si="12"/>
        <v>26</v>
      </c>
      <c r="BD8" s="53">
        <f t="shared" si="13"/>
        <v>0.65</v>
      </c>
      <c r="BE8" s="70" t="s">
        <v>1</v>
      </c>
      <c r="BF8" s="1">
        <v>10</v>
      </c>
      <c r="BG8" s="1">
        <v>6</v>
      </c>
      <c r="BH8" s="1">
        <v>6</v>
      </c>
      <c r="BI8" s="1">
        <v>8</v>
      </c>
      <c r="BJ8" s="16">
        <f t="shared" si="14"/>
        <v>30</v>
      </c>
      <c r="BK8" s="71">
        <f t="shared" si="15"/>
        <v>0.75</v>
      </c>
      <c r="BL8" s="75" t="s">
        <v>1</v>
      </c>
      <c r="BM8" s="62">
        <v>10</v>
      </c>
      <c r="BN8" s="62">
        <v>9</v>
      </c>
      <c r="BO8" s="62">
        <v>10</v>
      </c>
      <c r="BP8" s="62">
        <v>6.5</v>
      </c>
      <c r="BQ8" s="19">
        <f t="shared" si="16"/>
        <v>35.5</v>
      </c>
      <c r="BR8" s="76">
        <f t="shared" si="17"/>
        <v>0.88749999999999996</v>
      </c>
      <c r="BS8" s="80" t="s">
        <v>2</v>
      </c>
      <c r="BT8" s="22">
        <v>9.5</v>
      </c>
      <c r="BU8" s="22">
        <v>10</v>
      </c>
      <c r="BV8" s="22">
        <v>5</v>
      </c>
      <c r="BW8" s="22">
        <v>3.5</v>
      </c>
      <c r="BX8" s="24">
        <f t="shared" si="18"/>
        <v>28</v>
      </c>
      <c r="BY8" s="81">
        <f t="shared" si="19"/>
        <v>0.7</v>
      </c>
      <c r="BZ8" s="70" t="s">
        <v>2</v>
      </c>
      <c r="CA8" s="1">
        <v>10</v>
      </c>
      <c r="CB8" s="1">
        <v>7</v>
      </c>
      <c r="CC8" s="1">
        <v>7</v>
      </c>
      <c r="CD8" s="1">
        <v>2.5</v>
      </c>
      <c r="CE8" s="1">
        <v>1</v>
      </c>
      <c r="CF8" s="16">
        <f t="shared" si="20"/>
        <v>27.5</v>
      </c>
      <c r="CG8" s="60"/>
    </row>
    <row r="9" spans="1:85" ht="15.75" x14ac:dyDescent="0.25">
      <c r="A9" s="52" t="s">
        <v>1</v>
      </c>
      <c r="B9" s="45">
        <v>10</v>
      </c>
      <c r="C9" s="1">
        <v>10</v>
      </c>
      <c r="D9" s="1">
        <v>10</v>
      </c>
      <c r="E9" s="1">
        <v>7</v>
      </c>
      <c r="G9" s="53">
        <f>_ověření!H8/40</f>
        <v>0</v>
      </c>
      <c r="H9" s="54" t="s">
        <v>1</v>
      </c>
      <c r="I9" s="8">
        <v>8</v>
      </c>
      <c r="J9" s="8">
        <v>10</v>
      </c>
      <c r="K9" s="8">
        <v>8.5</v>
      </c>
      <c r="L9" s="8">
        <v>1</v>
      </c>
      <c r="M9" s="52">
        <f t="shared" si="0"/>
        <v>27.5</v>
      </c>
      <c r="N9" s="53">
        <f t="shared" si="1"/>
        <v>0.6875</v>
      </c>
      <c r="O9" s="54" t="s">
        <v>2</v>
      </c>
      <c r="P9" s="8">
        <v>9.5</v>
      </c>
      <c r="Q9" s="8">
        <v>10</v>
      </c>
      <c r="R9" s="8">
        <v>8</v>
      </c>
      <c r="S9" s="8">
        <v>7</v>
      </c>
      <c r="T9" s="52">
        <f t="shared" si="2"/>
        <v>34.5</v>
      </c>
      <c r="U9" s="53">
        <f t="shared" si="3"/>
        <v>0.86250000000000004</v>
      </c>
      <c r="V9" s="54" t="s">
        <v>1</v>
      </c>
      <c r="W9" s="8">
        <v>4</v>
      </c>
      <c r="X9" s="8">
        <v>7.5</v>
      </c>
      <c r="Y9" s="8">
        <v>5</v>
      </c>
      <c r="Z9" s="8">
        <v>3.5</v>
      </c>
      <c r="AA9" s="52">
        <f t="shared" si="4"/>
        <v>20</v>
      </c>
      <c r="AB9" s="53">
        <f t="shared" si="5"/>
        <v>0.5</v>
      </c>
      <c r="AC9" s="54" t="s">
        <v>1</v>
      </c>
      <c r="AD9" s="8">
        <v>8</v>
      </c>
      <c r="AE9" s="8">
        <v>6</v>
      </c>
      <c r="AF9" s="8">
        <v>7.5</v>
      </c>
      <c r="AG9" s="8">
        <v>0.5</v>
      </c>
      <c r="AH9" s="52">
        <f t="shared" si="6"/>
        <v>22</v>
      </c>
      <c r="AI9" s="53">
        <f t="shared" si="7"/>
        <v>0.55000000000000004</v>
      </c>
      <c r="AJ9" s="65" t="s">
        <v>1</v>
      </c>
      <c r="AK9" s="8">
        <v>8.5</v>
      </c>
      <c r="AL9" s="8">
        <v>8.5</v>
      </c>
      <c r="AM9" s="8">
        <v>5</v>
      </c>
      <c r="AN9" s="8">
        <v>5</v>
      </c>
      <c r="AO9" s="12">
        <f t="shared" si="8"/>
        <v>27</v>
      </c>
      <c r="AP9" s="66">
        <f t="shared" si="9"/>
        <v>0.67500000000000004</v>
      </c>
      <c r="AQ9" s="65" t="s">
        <v>1</v>
      </c>
      <c r="AR9" s="8">
        <v>9.5</v>
      </c>
      <c r="AS9" s="8">
        <v>9</v>
      </c>
      <c r="AT9" s="8">
        <v>6.5</v>
      </c>
      <c r="AU9" s="8">
        <v>10</v>
      </c>
      <c r="AV9" s="12">
        <f t="shared" si="10"/>
        <v>35</v>
      </c>
      <c r="AW9" s="66">
        <f t="shared" si="11"/>
        <v>0.875</v>
      </c>
      <c r="AX9" s="52" t="s">
        <v>1</v>
      </c>
      <c r="AY9" s="8">
        <v>10</v>
      </c>
      <c r="AZ9" s="8">
        <v>6</v>
      </c>
      <c r="BA9" s="8">
        <v>2.5</v>
      </c>
      <c r="BB9" s="8">
        <v>5</v>
      </c>
      <c r="BC9" s="52">
        <f t="shared" si="12"/>
        <v>23.5</v>
      </c>
      <c r="BD9" s="53">
        <f t="shared" si="13"/>
        <v>0.58750000000000002</v>
      </c>
      <c r="BE9" s="70" t="s">
        <v>1</v>
      </c>
      <c r="BF9" s="1">
        <v>10</v>
      </c>
      <c r="BG9" s="1">
        <v>10</v>
      </c>
      <c r="BH9" s="1">
        <v>7</v>
      </c>
      <c r="BI9" s="1">
        <v>3</v>
      </c>
      <c r="BJ9" s="16">
        <f t="shared" si="14"/>
        <v>30</v>
      </c>
      <c r="BK9" s="71">
        <f t="shared" si="15"/>
        <v>0.75</v>
      </c>
      <c r="BL9" s="75" t="s">
        <v>2</v>
      </c>
      <c r="BM9" s="62">
        <v>10</v>
      </c>
      <c r="BN9" s="62">
        <v>9</v>
      </c>
      <c r="BO9" s="62">
        <v>7</v>
      </c>
      <c r="BP9" s="62">
        <v>8.5</v>
      </c>
      <c r="BQ9" s="19">
        <f t="shared" si="16"/>
        <v>34.5</v>
      </c>
      <c r="BR9" s="76">
        <f t="shared" si="17"/>
        <v>0.86250000000000004</v>
      </c>
      <c r="BS9" s="80" t="s">
        <v>2</v>
      </c>
      <c r="BT9" s="22">
        <v>7</v>
      </c>
      <c r="BU9" s="22">
        <v>10</v>
      </c>
      <c r="BV9" s="22">
        <v>7</v>
      </c>
      <c r="BW9" s="22">
        <v>2.5</v>
      </c>
      <c r="BX9" s="24">
        <f t="shared" si="18"/>
        <v>26.5</v>
      </c>
      <c r="BY9" s="81">
        <f t="shared" si="19"/>
        <v>0.66249999999999998</v>
      </c>
      <c r="BZ9" s="70" t="s">
        <v>1</v>
      </c>
      <c r="CA9" s="1">
        <v>10</v>
      </c>
      <c r="CB9" s="1">
        <v>7.5</v>
      </c>
      <c r="CC9" s="1">
        <v>7</v>
      </c>
      <c r="CD9" s="1">
        <v>2.5</v>
      </c>
      <c r="CE9" s="16"/>
      <c r="CF9" s="16">
        <f t="shared" si="20"/>
        <v>27</v>
      </c>
      <c r="CG9" s="60"/>
    </row>
    <row r="10" spans="1:85" ht="15.75" x14ac:dyDescent="0.25">
      <c r="A10" s="52" t="s">
        <v>2</v>
      </c>
      <c r="B10" s="45">
        <v>6</v>
      </c>
      <c r="C10" s="1">
        <v>10</v>
      </c>
      <c r="D10" s="1">
        <v>10</v>
      </c>
      <c r="E10" s="1">
        <v>10</v>
      </c>
      <c r="G10" s="53">
        <f>_ověření!H9/40</f>
        <v>0</v>
      </c>
      <c r="H10" s="54" t="s">
        <v>1</v>
      </c>
      <c r="I10" s="8">
        <v>10</v>
      </c>
      <c r="J10" s="8">
        <v>3</v>
      </c>
      <c r="K10" s="8">
        <v>10</v>
      </c>
      <c r="L10" s="8">
        <v>4.5</v>
      </c>
      <c r="M10" s="52">
        <f t="shared" si="0"/>
        <v>27.5</v>
      </c>
      <c r="N10" s="53">
        <f t="shared" si="1"/>
        <v>0.6875</v>
      </c>
      <c r="O10" s="54" t="s">
        <v>1</v>
      </c>
      <c r="P10" s="8">
        <v>8.5</v>
      </c>
      <c r="Q10" s="8">
        <v>10</v>
      </c>
      <c r="R10" s="8">
        <v>7</v>
      </c>
      <c r="S10" s="8">
        <v>8.5</v>
      </c>
      <c r="T10" s="52">
        <f t="shared" si="2"/>
        <v>34</v>
      </c>
      <c r="U10" s="53">
        <f t="shared" si="3"/>
        <v>0.85</v>
      </c>
      <c r="V10" s="54" t="s">
        <v>2</v>
      </c>
      <c r="W10" s="8">
        <v>3.5</v>
      </c>
      <c r="X10" s="8">
        <v>6</v>
      </c>
      <c r="Y10" s="8">
        <v>3</v>
      </c>
      <c r="Z10" s="8">
        <v>7</v>
      </c>
      <c r="AA10" s="52">
        <f t="shared" si="4"/>
        <v>19.5</v>
      </c>
      <c r="AB10" s="53">
        <f t="shared" si="5"/>
        <v>0.48749999999999999</v>
      </c>
      <c r="AC10" s="54" t="s">
        <v>2</v>
      </c>
      <c r="AD10" s="8">
        <v>7</v>
      </c>
      <c r="AE10" s="8">
        <v>3</v>
      </c>
      <c r="AF10" s="8">
        <v>0.5</v>
      </c>
      <c r="AG10" s="8">
        <v>10</v>
      </c>
      <c r="AH10" s="52">
        <f t="shared" si="6"/>
        <v>20.5</v>
      </c>
      <c r="AI10" s="53">
        <f t="shared" si="7"/>
        <v>0.51249999999999996</v>
      </c>
      <c r="AJ10" s="65" t="s">
        <v>1</v>
      </c>
      <c r="AK10" s="8">
        <v>8.5</v>
      </c>
      <c r="AL10" s="8">
        <v>10</v>
      </c>
      <c r="AM10" s="8">
        <v>3.5</v>
      </c>
      <c r="AN10" s="8">
        <v>4.5</v>
      </c>
      <c r="AO10" s="12">
        <f t="shared" si="8"/>
        <v>26.5</v>
      </c>
      <c r="AP10" s="66">
        <f t="shared" si="9"/>
        <v>0.66249999999999998</v>
      </c>
      <c r="AQ10" s="65" t="s">
        <v>1</v>
      </c>
      <c r="AR10" s="8">
        <v>10</v>
      </c>
      <c r="AS10" s="8">
        <v>9</v>
      </c>
      <c r="AT10" s="8">
        <v>9</v>
      </c>
      <c r="AU10" s="8">
        <v>7</v>
      </c>
      <c r="AV10" s="12">
        <f t="shared" si="10"/>
        <v>35</v>
      </c>
      <c r="AW10" s="66">
        <f t="shared" si="11"/>
        <v>0.875</v>
      </c>
      <c r="AX10" s="52" t="s">
        <v>1</v>
      </c>
      <c r="AY10" s="8">
        <v>8.5</v>
      </c>
      <c r="AZ10" s="8">
        <v>7</v>
      </c>
      <c r="BA10" s="8">
        <v>4</v>
      </c>
      <c r="BB10" s="8">
        <v>4</v>
      </c>
      <c r="BC10" s="52">
        <f t="shared" si="12"/>
        <v>23.5</v>
      </c>
      <c r="BD10" s="53">
        <f t="shared" si="13"/>
        <v>0.58750000000000002</v>
      </c>
      <c r="BE10" s="70" t="s">
        <v>1</v>
      </c>
      <c r="BF10" s="1">
        <v>10</v>
      </c>
      <c r="BG10" s="1">
        <v>5</v>
      </c>
      <c r="BH10" s="1">
        <v>5</v>
      </c>
      <c r="BI10" s="1">
        <v>10</v>
      </c>
      <c r="BJ10" s="16">
        <f t="shared" si="14"/>
        <v>30</v>
      </c>
      <c r="BK10" s="71">
        <f t="shared" si="15"/>
        <v>0.75</v>
      </c>
      <c r="BL10" s="75" t="s">
        <v>1</v>
      </c>
      <c r="BM10" s="62">
        <v>8</v>
      </c>
      <c r="BN10" s="62">
        <v>9</v>
      </c>
      <c r="BO10" s="62">
        <v>8.5</v>
      </c>
      <c r="BP10" s="62">
        <v>9</v>
      </c>
      <c r="BQ10" s="19">
        <f t="shared" si="16"/>
        <v>34.5</v>
      </c>
      <c r="BR10" s="76">
        <f t="shared" si="17"/>
        <v>0.86250000000000004</v>
      </c>
      <c r="BS10" s="80" t="s">
        <v>2</v>
      </c>
      <c r="BT10" s="22">
        <v>10</v>
      </c>
      <c r="BU10" s="22">
        <v>10</v>
      </c>
      <c r="BV10" s="22">
        <v>3</v>
      </c>
      <c r="BW10" s="22">
        <v>3</v>
      </c>
      <c r="BX10" s="24">
        <f t="shared" si="18"/>
        <v>26</v>
      </c>
      <c r="BY10" s="81">
        <f t="shared" si="19"/>
        <v>0.65</v>
      </c>
      <c r="BZ10" s="70" t="s">
        <v>1</v>
      </c>
      <c r="CA10" s="1">
        <v>6</v>
      </c>
      <c r="CB10" s="1">
        <v>7</v>
      </c>
      <c r="CC10" s="1">
        <v>9.5</v>
      </c>
      <c r="CD10" s="1">
        <v>4.5</v>
      </c>
      <c r="CE10" s="16"/>
      <c r="CF10" s="16">
        <f t="shared" si="20"/>
        <v>27</v>
      </c>
      <c r="CG10" s="60"/>
    </row>
    <row r="11" spans="1:85" ht="15.75" x14ac:dyDescent="0.25">
      <c r="A11" s="52" t="s">
        <v>1</v>
      </c>
      <c r="B11" s="45">
        <v>10</v>
      </c>
      <c r="C11" s="1">
        <v>6</v>
      </c>
      <c r="D11" s="1">
        <v>10</v>
      </c>
      <c r="E11" s="1">
        <v>10</v>
      </c>
      <c r="G11" s="53">
        <f>_ověření!H10/40</f>
        <v>0</v>
      </c>
      <c r="H11" s="54" t="s">
        <v>1</v>
      </c>
      <c r="I11" s="8">
        <v>10</v>
      </c>
      <c r="J11" s="8">
        <v>5</v>
      </c>
      <c r="K11" s="8">
        <v>10</v>
      </c>
      <c r="L11" s="8">
        <v>2</v>
      </c>
      <c r="M11" s="52">
        <f t="shared" si="0"/>
        <v>27</v>
      </c>
      <c r="N11" s="53">
        <f t="shared" si="1"/>
        <v>0.67500000000000004</v>
      </c>
      <c r="O11" s="54" t="s">
        <v>1</v>
      </c>
      <c r="P11" s="8">
        <v>8</v>
      </c>
      <c r="Q11" s="8">
        <v>10</v>
      </c>
      <c r="R11" s="8">
        <v>7.5</v>
      </c>
      <c r="S11" s="8">
        <v>7</v>
      </c>
      <c r="T11" s="52">
        <f t="shared" si="2"/>
        <v>32.5</v>
      </c>
      <c r="U11" s="53">
        <f t="shared" si="3"/>
        <v>0.8125</v>
      </c>
      <c r="V11" s="54" t="s">
        <v>1</v>
      </c>
      <c r="W11" s="8">
        <v>3</v>
      </c>
      <c r="X11" s="8">
        <v>6</v>
      </c>
      <c r="Y11" s="8">
        <v>5</v>
      </c>
      <c r="Z11" s="8">
        <v>5</v>
      </c>
      <c r="AA11" s="52">
        <f t="shared" si="4"/>
        <v>19</v>
      </c>
      <c r="AB11" s="53">
        <f t="shared" si="5"/>
        <v>0.47499999999999998</v>
      </c>
      <c r="AC11" s="54" t="s">
        <v>2</v>
      </c>
      <c r="AD11" s="8">
        <v>8</v>
      </c>
      <c r="AE11" s="8">
        <v>6.5</v>
      </c>
      <c r="AF11" s="8">
        <v>1</v>
      </c>
      <c r="AG11" s="8">
        <v>4</v>
      </c>
      <c r="AH11" s="52">
        <f t="shared" si="6"/>
        <v>19.5</v>
      </c>
      <c r="AI11" s="53">
        <f t="shared" si="7"/>
        <v>0.48749999999999999</v>
      </c>
      <c r="AJ11" s="65" t="s">
        <v>1</v>
      </c>
      <c r="AK11" s="8">
        <v>5</v>
      </c>
      <c r="AL11" s="8">
        <v>9.5</v>
      </c>
      <c r="AM11" s="8">
        <v>2</v>
      </c>
      <c r="AN11" s="8">
        <v>9.5</v>
      </c>
      <c r="AO11" s="12">
        <f t="shared" si="8"/>
        <v>26</v>
      </c>
      <c r="AP11" s="66">
        <f t="shared" si="9"/>
        <v>0.65</v>
      </c>
      <c r="AQ11" s="65" t="s">
        <v>1</v>
      </c>
      <c r="AR11" s="8">
        <v>10</v>
      </c>
      <c r="AS11" s="8">
        <v>7</v>
      </c>
      <c r="AT11" s="8">
        <v>7.5</v>
      </c>
      <c r="AU11" s="8">
        <v>10</v>
      </c>
      <c r="AV11" s="12">
        <f t="shared" si="10"/>
        <v>34.5</v>
      </c>
      <c r="AW11" s="66">
        <f t="shared" si="11"/>
        <v>0.86250000000000004</v>
      </c>
      <c r="AX11" s="52" t="s">
        <v>1</v>
      </c>
      <c r="AY11" s="8">
        <v>2.5</v>
      </c>
      <c r="AZ11" s="8">
        <v>9.5</v>
      </c>
      <c r="BA11" s="8">
        <v>7</v>
      </c>
      <c r="BB11" s="8">
        <v>3</v>
      </c>
      <c r="BC11" s="52">
        <f t="shared" si="12"/>
        <v>22</v>
      </c>
      <c r="BD11" s="53">
        <f t="shared" si="13"/>
        <v>0.55000000000000004</v>
      </c>
      <c r="BE11" s="70" t="s">
        <v>1</v>
      </c>
      <c r="BF11" s="1">
        <v>10</v>
      </c>
      <c r="BG11" s="1">
        <v>6.5</v>
      </c>
      <c r="BH11" s="1">
        <v>9</v>
      </c>
      <c r="BI11" s="1">
        <v>4.5</v>
      </c>
      <c r="BJ11" s="16">
        <f t="shared" si="14"/>
        <v>30</v>
      </c>
      <c r="BK11" s="71">
        <f t="shared" si="15"/>
        <v>0.75</v>
      </c>
      <c r="BL11" s="75" t="s">
        <v>1</v>
      </c>
      <c r="BM11" s="62">
        <v>8</v>
      </c>
      <c r="BN11" s="62">
        <v>10</v>
      </c>
      <c r="BO11" s="62">
        <v>7</v>
      </c>
      <c r="BP11" s="62">
        <v>8.5</v>
      </c>
      <c r="BQ11" s="19">
        <f t="shared" si="16"/>
        <v>33.5</v>
      </c>
      <c r="BR11" s="76">
        <f t="shared" si="17"/>
        <v>0.83750000000000002</v>
      </c>
      <c r="BS11" s="80" t="s">
        <v>1</v>
      </c>
      <c r="BT11" s="22">
        <v>10</v>
      </c>
      <c r="BU11" s="22">
        <v>10</v>
      </c>
      <c r="BV11" s="22">
        <v>4</v>
      </c>
      <c r="BW11" s="22">
        <v>1.5</v>
      </c>
      <c r="BX11" s="24">
        <f t="shared" si="18"/>
        <v>25.5</v>
      </c>
      <c r="BY11" s="81">
        <f t="shared" si="19"/>
        <v>0.63749999999999996</v>
      </c>
      <c r="BZ11" s="70" t="s">
        <v>2</v>
      </c>
      <c r="CA11" s="1">
        <v>10</v>
      </c>
      <c r="CB11" s="1">
        <v>4</v>
      </c>
      <c r="CC11" s="1">
        <v>7</v>
      </c>
      <c r="CD11" s="1">
        <v>5</v>
      </c>
      <c r="CE11" s="16"/>
      <c r="CF11" s="16">
        <f t="shared" si="20"/>
        <v>26</v>
      </c>
      <c r="CG11" s="60"/>
    </row>
    <row r="12" spans="1:85" ht="15.75" x14ac:dyDescent="0.25">
      <c r="A12" s="52" t="s">
        <v>1</v>
      </c>
      <c r="B12" s="45">
        <v>10</v>
      </c>
      <c r="C12" s="1">
        <v>6</v>
      </c>
      <c r="D12" s="1">
        <v>10</v>
      </c>
      <c r="E12" s="1">
        <v>10</v>
      </c>
      <c r="G12" s="53">
        <f>_ověření!H11/40</f>
        <v>0</v>
      </c>
      <c r="H12" s="54" t="s">
        <v>1</v>
      </c>
      <c r="I12" s="8">
        <v>10</v>
      </c>
      <c r="J12" s="8">
        <v>1</v>
      </c>
      <c r="K12" s="8">
        <v>10</v>
      </c>
      <c r="L12" s="8">
        <v>4</v>
      </c>
      <c r="M12" s="52">
        <f t="shared" si="0"/>
        <v>25</v>
      </c>
      <c r="N12" s="53">
        <f t="shared" si="1"/>
        <v>0.625</v>
      </c>
      <c r="O12" s="54" t="s">
        <v>1</v>
      </c>
      <c r="P12" s="8">
        <v>9.5</v>
      </c>
      <c r="Q12" s="8">
        <v>10</v>
      </c>
      <c r="R12" s="8">
        <v>10</v>
      </c>
      <c r="S12" s="8">
        <v>1.5</v>
      </c>
      <c r="T12" s="52">
        <f t="shared" si="2"/>
        <v>31</v>
      </c>
      <c r="U12" s="53">
        <f t="shared" si="3"/>
        <v>0.77500000000000002</v>
      </c>
      <c r="V12" s="54" t="s">
        <v>1</v>
      </c>
      <c r="W12" s="8">
        <v>3</v>
      </c>
      <c r="X12" s="8">
        <v>6</v>
      </c>
      <c r="Y12" s="8">
        <v>5</v>
      </c>
      <c r="Z12" s="8">
        <v>4</v>
      </c>
      <c r="AA12" s="52">
        <f t="shared" si="4"/>
        <v>18</v>
      </c>
      <c r="AB12" s="53">
        <f t="shared" si="5"/>
        <v>0.45</v>
      </c>
      <c r="AC12" s="54" t="s">
        <v>1</v>
      </c>
      <c r="AD12" s="8">
        <v>9</v>
      </c>
      <c r="AE12" s="8">
        <v>5</v>
      </c>
      <c r="AF12" s="8">
        <v>1</v>
      </c>
      <c r="AG12" s="8">
        <v>4</v>
      </c>
      <c r="AH12" s="52">
        <f t="shared" si="6"/>
        <v>19</v>
      </c>
      <c r="AI12" s="53">
        <f t="shared" si="7"/>
        <v>0.47499999999999998</v>
      </c>
      <c r="AJ12" s="65" t="s">
        <v>2</v>
      </c>
      <c r="AK12" s="8">
        <v>8.5</v>
      </c>
      <c r="AL12" s="8">
        <v>10</v>
      </c>
      <c r="AM12" s="8">
        <v>2.5</v>
      </c>
      <c r="AN12" s="8">
        <v>4.5</v>
      </c>
      <c r="AO12" s="12">
        <f t="shared" si="8"/>
        <v>25.5</v>
      </c>
      <c r="AP12" s="66">
        <f t="shared" si="9"/>
        <v>0.63749999999999996</v>
      </c>
      <c r="AQ12" s="65" t="s">
        <v>2</v>
      </c>
      <c r="AR12" s="8">
        <v>10</v>
      </c>
      <c r="AS12" s="8">
        <v>6</v>
      </c>
      <c r="AT12" s="8">
        <v>9</v>
      </c>
      <c r="AU12" s="8">
        <v>9</v>
      </c>
      <c r="AV12" s="12">
        <f t="shared" si="10"/>
        <v>34</v>
      </c>
      <c r="AW12" s="66">
        <f t="shared" si="11"/>
        <v>0.85</v>
      </c>
      <c r="AX12" s="52" t="s">
        <v>2</v>
      </c>
      <c r="AY12" s="8">
        <v>8</v>
      </c>
      <c r="AZ12" s="8">
        <v>6</v>
      </c>
      <c r="BA12" s="8">
        <v>6</v>
      </c>
      <c r="BB12" s="8">
        <v>1</v>
      </c>
      <c r="BC12" s="52">
        <f t="shared" si="12"/>
        <v>21</v>
      </c>
      <c r="BD12" s="53">
        <f t="shared" si="13"/>
        <v>0.52500000000000002</v>
      </c>
      <c r="BE12" s="70" t="s">
        <v>1</v>
      </c>
      <c r="BF12" s="1">
        <v>3.5</v>
      </c>
      <c r="BG12" s="1">
        <v>5</v>
      </c>
      <c r="BH12" s="1">
        <v>10</v>
      </c>
      <c r="BI12" s="1">
        <v>10</v>
      </c>
      <c r="BJ12" s="16">
        <f t="shared" si="14"/>
        <v>28.5</v>
      </c>
      <c r="BK12" s="71">
        <f t="shared" si="15"/>
        <v>0.71250000000000002</v>
      </c>
      <c r="BL12" s="75" t="s">
        <v>1</v>
      </c>
      <c r="BM12" s="62">
        <v>10</v>
      </c>
      <c r="BN12" s="62">
        <v>8.5</v>
      </c>
      <c r="BO12" s="62">
        <v>10</v>
      </c>
      <c r="BP12" s="62">
        <v>5</v>
      </c>
      <c r="BQ12" s="19">
        <f t="shared" si="16"/>
        <v>33.5</v>
      </c>
      <c r="BR12" s="76">
        <f t="shared" si="17"/>
        <v>0.83750000000000002</v>
      </c>
      <c r="BS12" s="80" t="s">
        <v>1</v>
      </c>
      <c r="BT12" s="22">
        <v>4</v>
      </c>
      <c r="BU12" s="22">
        <v>10</v>
      </c>
      <c r="BV12" s="22">
        <v>8</v>
      </c>
      <c r="BW12" s="22">
        <v>1.5</v>
      </c>
      <c r="BX12" s="24">
        <f t="shared" si="18"/>
        <v>23.5</v>
      </c>
      <c r="BY12" s="81">
        <f t="shared" si="19"/>
        <v>0.58750000000000002</v>
      </c>
      <c r="BZ12" s="70" t="s">
        <v>2</v>
      </c>
      <c r="CA12" s="1">
        <v>10</v>
      </c>
      <c r="CB12" s="1">
        <v>5</v>
      </c>
      <c r="CC12" s="1">
        <v>7</v>
      </c>
      <c r="CD12" s="1">
        <v>4</v>
      </c>
      <c r="CE12" s="1"/>
      <c r="CF12" s="16">
        <f t="shared" si="20"/>
        <v>26</v>
      </c>
      <c r="CG12" s="60"/>
    </row>
    <row r="13" spans="1:85" ht="15.75" x14ac:dyDescent="0.25">
      <c r="A13" s="52" t="s">
        <v>1</v>
      </c>
      <c r="B13" s="45">
        <v>10</v>
      </c>
      <c r="C13" s="1">
        <v>8.5</v>
      </c>
      <c r="D13" s="1">
        <v>8</v>
      </c>
      <c r="E13" s="1">
        <v>8</v>
      </c>
      <c r="G13" s="53">
        <f>_ověření!H12/40</f>
        <v>0</v>
      </c>
      <c r="H13" s="54" t="s">
        <v>1</v>
      </c>
      <c r="I13" s="8">
        <v>10</v>
      </c>
      <c r="J13" s="8">
        <v>1</v>
      </c>
      <c r="K13" s="8">
        <v>8</v>
      </c>
      <c r="L13" s="8">
        <v>4</v>
      </c>
      <c r="M13" s="52">
        <f t="shared" si="0"/>
        <v>23</v>
      </c>
      <c r="N13" s="53">
        <f t="shared" si="1"/>
        <v>0.57499999999999996</v>
      </c>
      <c r="O13" s="54" t="s">
        <v>1</v>
      </c>
      <c r="P13" s="8">
        <v>9.5</v>
      </c>
      <c r="Q13" s="8">
        <v>10</v>
      </c>
      <c r="R13" s="8">
        <v>10</v>
      </c>
      <c r="S13" s="8">
        <v>1</v>
      </c>
      <c r="T13" s="52">
        <f t="shared" si="2"/>
        <v>30.5</v>
      </c>
      <c r="U13" s="53">
        <f t="shared" si="3"/>
        <v>0.76249999999999996</v>
      </c>
      <c r="V13" s="54" t="s">
        <v>1</v>
      </c>
      <c r="W13" s="8">
        <v>2</v>
      </c>
      <c r="X13" s="8">
        <v>5</v>
      </c>
      <c r="Y13" s="8">
        <v>3</v>
      </c>
      <c r="Z13" s="8">
        <v>7.5</v>
      </c>
      <c r="AA13" s="52">
        <f t="shared" si="4"/>
        <v>17.5</v>
      </c>
      <c r="AB13" s="53">
        <f t="shared" si="5"/>
        <v>0.4375</v>
      </c>
      <c r="AC13" s="54" t="s">
        <v>2</v>
      </c>
      <c r="AD13" s="8">
        <v>7.5</v>
      </c>
      <c r="AE13" s="8">
        <v>8</v>
      </c>
      <c r="AF13" s="8">
        <v>0</v>
      </c>
      <c r="AG13" s="8">
        <v>3</v>
      </c>
      <c r="AH13" s="52">
        <f t="shared" si="6"/>
        <v>18.5</v>
      </c>
      <c r="AI13" s="53">
        <f t="shared" si="7"/>
        <v>0.46250000000000002</v>
      </c>
      <c r="AJ13" s="65" t="s">
        <v>1</v>
      </c>
      <c r="AK13" s="8">
        <v>8</v>
      </c>
      <c r="AL13" s="8">
        <v>1</v>
      </c>
      <c r="AM13" s="8">
        <v>4</v>
      </c>
      <c r="AN13" s="8">
        <v>7</v>
      </c>
      <c r="AO13" s="12">
        <f t="shared" si="8"/>
        <v>20</v>
      </c>
      <c r="AP13" s="66">
        <f t="shared" si="9"/>
        <v>0.5</v>
      </c>
      <c r="AQ13" s="65" t="s">
        <v>1</v>
      </c>
      <c r="AR13" s="8">
        <v>10</v>
      </c>
      <c r="AS13" s="8">
        <v>8</v>
      </c>
      <c r="AT13" s="8">
        <v>7</v>
      </c>
      <c r="AU13" s="8">
        <v>7</v>
      </c>
      <c r="AV13" s="12">
        <f t="shared" si="10"/>
        <v>32</v>
      </c>
      <c r="AW13" s="66">
        <f t="shared" si="11"/>
        <v>0.8</v>
      </c>
      <c r="AX13" s="52" t="s">
        <v>2</v>
      </c>
      <c r="AY13" s="8">
        <v>7</v>
      </c>
      <c r="AZ13" s="8">
        <v>10</v>
      </c>
      <c r="BA13" s="8">
        <v>0</v>
      </c>
      <c r="BB13" s="8">
        <v>3.5</v>
      </c>
      <c r="BC13" s="52">
        <f t="shared" si="12"/>
        <v>20.5</v>
      </c>
      <c r="BD13" s="53">
        <f t="shared" si="13"/>
        <v>0.51249999999999996</v>
      </c>
      <c r="BE13" s="70" t="s">
        <v>1</v>
      </c>
      <c r="BF13" s="1">
        <v>4</v>
      </c>
      <c r="BG13" s="1">
        <v>7</v>
      </c>
      <c r="BH13" s="1">
        <v>10</v>
      </c>
      <c r="BI13" s="1">
        <v>6</v>
      </c>
      <c r="BJ13" s="16">
        <f t="shared" si="14"/>
        <v>27</v>
      </c>
      <c r="BK13" s="71">
        <f t="shared" si="15"/>
        <v>0.67500000000000004</v>
      </c>
      <c r="BL13" s="75" t="s">
        <v>1</v>
      </c>
      <c r="BM13" s="62">
        <v>10</v>
      </c>
      <c r="BN13" s="62">
        <v>10</v>
      </c>
      <c r="BO13" s="62">
        <v>10</v>
      </c>
      <c r="BP13" s="62">
        <v>3</v>
      </c>
      <c r="BQ13" s="19">
        <f t="shared" si="16"/>
        <v>33</v>
      </c>
      <c r="BR13" s="76">
        <f t="shared" si="17"/>
        <v>0.82499999999999996</v>
      </c>
      <c r="BS13" s="80" t="s">
        <v>1</v>
      </c>
      <c r="BT13" s="22">
        <v>10</v>
      </c>
      <c r="BU13" s="22">
        <v>0</v>
      </c>
      <c r="BV13" s="22">
        <v>8.5</v>
      </c>
      <c r="BW13" s="22">
        <v>2.5</v>
      </c>
      <c r="BX13" s="24">
        <f t="shared" si="18"/>
        <v>21</v>
      </c>
      <c r="BY13" s="81">
        <f t="shared" si="19"/>
        <v>0.52500000000000002</v>
      </c>
      <c r="BZ13" s="70" t="s">
        <v>1</v>
      </c>
      <c r="CA13" s="1">
        <v>10</v>
      </c>
      <c r="CB13" s="1">
        <v>4</v>
      </c>
      <c r="CC13" s="1">
        <v>6.5</v>
      </c>
      <c r="CD13" s="1">
        <v>0.5</v>
      </c>
      <c r="CE13" s="1">
        <v>5</v>
      </c>
      <c r="CF13" s="16">
        <f t="shared" si="20"/>
        <v>26</v>
      </c>
      <c r="CG13" s="60"/>
    </row>
    <row r="14" spans="1:85" ht="15.75" x14ac:dyDescent="0.25">
      <c r="A14" s="52" t="s">
        <v>1</v>
      </c>
      <c r="B14" s="45">
        <v>10</v>
      </c>
      <c r="C14" s="1">
        <v>8</v>
      </c>
      <c r="D14" s="1">
        <v>10</v>
      </c>
      <c r="E14" s="1">
        <v>6</v>
      </c>
      <c r="G14" s="53">
        <f>_ověření!H13/40</f>
        <v>0</v>
      </c>
      <c r="H14" s="54" t="s">
        <v>1</v>
      </c>
      <c r="I14" s="8">
        <v>5</v>
      </c>
      <c r="J14" s="8">
        <v>0.5</v>
      </c>
      <c r="K14" s="8">
        <v>8</v>
      </c>
      <c r="L14" s="8">
        <v>8</v>
      </c>
      <c r="M14" s="52">
        <f t="shared" si="0"/>
        <v>21.5</v>
      </c>
      <c r="N14" s="53">
        <f t="shared" si="1"/>
        <v>0.53749999999999998</v>
      </c>
      <c r="O14" s="54" t="s">
        <v>1</v>
      </c>
      <c r="P14" s="8">
        <v>9.5</v>
      </c>
      <c r="Q14" s="8">
        <v>10</v>
      </c>
      <c r="R14" s="8">
        <v>2</v>
      </c>
      <c r="S14" s="8">
        <v>8.5</v>
      </c>
      <c r="T14" s="52">
        <f t="shared" si="2"/>
        <v>30</v>
      </c>
      <c r="U14" s="53">
        <f t="shared" si="3"/>
        <v>0.75</v>
      </c>
      <c r="V14" s="54" t="s">
        <v>1</v>
      </c>
      <c r="W14" s="8">
        <v>3</v>
      </c>
      <c r="X14" s="8">
        <v>5.5</v>
      </c>
      <c r="Y14" s="8">
        <v>8</v>
      </c>
      <c r="Z14" s="8">
        <v>1</v>
      </c>
      <c r="AA14" s="52">
        <f t="shared" si="4"/>
        <v>17.5</v>
      </c>
      <c r="AB14" s="53">
        <f t="shared" si="5"/>
        <v>0.4375</v>
      </c>
      <c r="AC14" s="54" t="s">
        <v>1</v>
      </c>
      <c r="AD14" s="8">
        <v>7.5</v>
      </c>
      <c r="AE14" s="8">
        <v>9.5</v>
      </c>
      <c r="AF14" s="8">
        <v>1</v>
      </c>
      <c r="AG14" s="8">
        <v>0.5</v>
      </c>
      <c r="AH14" s="52">
        <f t="shared" si="6"/>
        <v>18.5</v>
      </c>
      <c r="AI14" s="53">
        <f t="shared" si="7"/>
        <v>0.46250000000000002</v>
      </c>
      <c r="AJ14" s="65" t="s">
        <v>1</v>
      </c>
      <c r="AK14" s="8">
        <v>3</v>
      </c>
      <c r="AL14" s="8">
        <v>1</v>
      </c>
      <c r="AM14" s="8">
        <v>9</v>
      </c>
      <c r="AN14" s="8">
        <v>5</v>
      </c>
      <c r="AO14" s="12">
        <f t="shared" si="8"/>
        <v>18</v>
      </c>
      <c r="AP14" s="66">
        <f t="shared" si="9"/>
        <v>0.45</v>
      </c>
      <c r="AQ14" s="65" t="s">
        <v>1</v>
      </c>
      <c r="AR14" s="8">
        <v>10</v>
      </c>
      <c r="AS14" s="8">
        <v>10</v>
      </c>
      <c r="AT14" s="8">
        <v>10</v>
      </c>
      <c r="AU14" s="8">
        <v>1.5</v>
      </c>
      <c r="AV14" s="12">
        <f t="shared" si="10"/>
        <v>31.5</v>
      </c>
      <c r="AW14" s="66">
        <f t="shared" si="11"/>
        <v>0.78749999999999998</v>
      </c>
      <c r="AX14" s="52" t="s">
        <v>1</v>
      </c>
      <c r="AY14" s="8">
        <v>8.5</v>
      </c>
      <c r="AZ14" s="8">
        <v>4</v>
      </c>
      <c r="BA14" s="8">
        <v>5</v>
      </c>
      <c r="BB14" s="8">
        <v>3</v>
      </c>
      <c r="BC14" s="52">
        <f t="shared" si="12"/>
        <v>20.5</v>
      </c>
      <c r="BD14" s="53">
        <f t="shared" si="13"/>
        <v>0.51249999999999996</v>
      </c>
      <c r="BE14" s="70" t="s">
        <v>1</v>
      </c>
      <c r="BF14" s="1">
        <v>8.5</v>
      </c>
      <c r="BG14" s="1">
        <v>3</v>
      </c>
      <c r="BH14" s="1">
        <v>8</v>
      </c>
      <c r="BI14" s="1">
        <v>7</v>
      </c>
      <c r="BJ14" s="16">
        <f t="shared" si="14"/>
        <v>26.5</v>
      </c>
      <c r="BK14" s="71">
        <f t="shared" si="15"/>
        <v>0.66249999999999998</v>
      </c>
      <c r="BL14" s="75" t="s">
        <v>1</v>
      </c>
      <c r="BM14" s="62">
        <v>10</v>
      </c>
      <c r="BN14" s="62">
        <v>8.5</v>
      </c>
      <c r="BO14" s="62">
        <v>8.5</v>
      </c>
      <c r="BP14" s="62">
        <v>5.5</v>
      </c>
      <c r="BQ14" s="19">
        <f t="shared" si="16"/>
        <v>32.5</v>
      </c>
      <c r="BR14" s="76">
        <f t="shared" si="17"/>
        <v>0.8125</v>
      </c>
      <c r="BS14" s="80" t="s">
        <v>1</v>
      </c>
      <c r="BT14" s="22">
        <v>6</v>
      </c>
      <c r="BU14" s="22">
        <v>7</v>
      </c>
      <c r="BV14" s="22">
        <v>2.5</v>
      </c>
      <c r="BW14" s="22">
        <v>5.5</v>
      </c>
      <c r="BX14" s="24">
        <f t="shared" si="18"/>
        <v>21</v>
      </c>
      <c r="BY14" s="81">
        <f t="shared" si="19"/>
        <v>0.52500000000000002</v>
      </c>
      <c r="BZ14" s="70" t="s">
        <v>1</v>
      </c>
      <c r="CA14" s="1">
        <v>10</v>
      </c>
      <c r="CB14" s="1">
        <v>6.5</v>
      </c>
      <c r="CC14" s="1">
        <v>7</v>
      </c>
      <c r="CD14" s="1">
        <v>2</v>
      </c>
      <c r="CE14" s="1"/>
      <c r="CF14" s="16">
        <f t="shared" si="20"/>
        <v>25.5</v>
      </c>
      <c r="CG14" s="60"/>
    </row>
    <row r="15" spans="1:85" ht="15.75" x14ac:dyDescent="0.25">
      <c r="A15" s="52" t="s">
        <v>1</v>
      </c>
      <c r="B15" s="45">
        <v>9</v>
      </c>
      <c r="C15" s="1">
        <v>10</v>
      </c>
      <c r="D15" s="1">
        <v>10</v>
      </c>
      <c r="E15" s="1">
        <v>4</v>
      </c>
      <c r="G15" s="53">
        <f>_ověření!H14/40</f>
        <v>0</v>
      </c>
      <c r="H15" s="54" t="s">
        <v>2</v>
      </c>
      <c r="I15" s="8">
        <v>9</v>
      </c>
      <c r="J15" s="8">
        <v>0.5</v>
      </c>
      <c r="K15" s="8">
        <v>10</v>
      </c>
      <c r="L15" s="8">
        <v>2</v>
      </c>
      <c r="M15" s="52">
        <f t="shared" si="0"/>
        <v>21.5</v>
      </c>
      <c r="N15" s="53">
        <f t="shared" si="1"/>
        <v>0.53749999999999998</v>
      </c>
      <c r="O15" s="54" t="s">
        <v>1</v>
      </c>
      <c r="P15" s="8">
        <v>9.5</v>
      </c>
      <c r="Q15" s="8">
        <v>10</v>
      </c>
      <c r="R15" s="8">
        <v>8</v>
      </c>
      <c r="S15" s="8">
        <v>2.5</v>
      </c>
      <c r="T15" s="52">
        <f t="shared" si="2"/>
        <v>30</v>
      </c>
      <c r="U15" s="53">
        <f t="shared" si="3"/>
        <v>0.75</v>
      </c>
      <c r="V15" s="54" t="s">
        <v>1</v>
      </c>
      <c r="W15" s="8">
        <v>5</v>
      </c>
      <c r="X15" s="8">
        <v>5</v>
      </c>
      <c r="Y15" s="8">
        <v>5</v>
      </c>
      <c r="Z15" s="8">
        <v>1.5</v>
      </c>
      <c r="AA15" s="52">
        <f t="shared" si="4"/>
        <v>16.5</v>
      </c>
      <c r="AB15" s="53">
        <f t="shared" si="5"/>
        <v>0.41249999999999998</v>
      </c>
      <c r="AC15" s="54" t="s">
        <v>1</v>
      </c>
      <c r="AD15" s="8">
        <v>5</v>
      </c>
      <c r="AE15" s="8">
        <v>7</v>
      </c>
      <c r="AF15" s="8">
        <v>1.5</v>
      </c>
      <c r="AG15" s="8">
        <v>4</v>
      </c>
      <c r="AH15" s="52">
        <f t="shared" si="6"/>
        <v>17.5</v>
      </c>
      <c r="AI15" s="53">
        <f t="shared" si="7"/>
        <v>0.4375</v>
      </c>
      <c r="AJ15" s="65" t="s">
        <v>2</v>
      </c>
      <c r="AK15" s="8">
        <v>5</v>
      </c>
      <c r="AL15" s="8">
        <v>10</v>
      </c>
      <c r="AM15" s="8">
        <v>2</v>
      </c>
      <c r="AN15" s="8">
        <v>1</v>
      </c>
      <c r="AO15" s="12">
        <f t="shared" si="8"/>
        <v>18</v>
      </c>
      <c r="AP15" s="66">
        <f t="shared" si="9"/>
        <v>0.45</v>
      </c>
      <c r="AQ15" s="65" t="s">
        <v>1</v>
      </c>
      <c r="AR15" s="8">
        <v>8</v>
      </c>
      <c r="AS15" s="8">
        <v>8.5</v>
      </c>
      <c r="AT15" s="8">
        <v>9.5</v>
      </c>
      <c r="AU15" s="8">
        <v>5</v>
      </c>
      <c r="AV15" s="12">
        <f t="shared" si="10"/>
        <v>31</v>
      </c>
      <c r="AW15" s="66">
        <f t="shared" si="11"/>
        <v>0.77500000000000002</v>
      </c>
      <c r="AX15" s="52" t="s">
        <v>1</v>
      </c>
      <c r="AY15" s="8">
        <v>3</v>
      </c>
      <c r="AZ15" s="8">
        <v>9.5</v>
      </c>
      <c r="BA15" s="8">
        <v>6</v>
      </c>
      <c r="BB15" s="8">
        <v>2</v>
      </c>
      <c r="BC15" s="52">
        <f t="shared" si="12"/>
        <v>20.5</v>
      </c>
      <c r="BD15" s="53">
        <f t="shared" si="13"/>
        <v>0.51249999999999996</v>
      </c>
      <c r="BE15" s="70" t="s">
        <v>2</v>
      </c>
      <c r="BF15" s="1">
        <v>10</v>
      </c>
      <c r="BG15" s="1">
        <v>1</v>
      </c>
      <c r="BH15" s="1">
        <v>9</v>
      </c>
      <c r="BI15" s="1">
        <v>6</v>
      </c>
      <c r="BJ15" s="16">
        <f t="shared" si="14"/>
        <v>26</v>
      </c>
      <c r="BK15" s="71">
        <f t="shared" si="15"/>
        <v>0.65</v>
      </c>
      <c r="BL15" s="75" t="s">
        <v>1</v>
      </c>
      <c r="BM15" s="62">
        <v>8</v>
      </c>
      <c r="BN15" s="62">
        <v>9</v>
      </c>
      <c r="BO15" s="62">
        <v>10</v>
      </c>
      <c r="BP15" s="62">
        <v>5</v>
      </c>
      <c r="BQ15" s="19">
        <f t="shared" si="16"/>
        <v>32</v>
      </c>
      <c r="BR15" s="76">
        <f t="shared" si="17"/>
        <v>0.8</v>
      </c>
      <c r="BS15" s="80" t="s">
        <v>1</v>
      </c>
      <c r="BT15" s="22">
        <v>10</v>
      </c>
      <c r="BU15" s="22">
        <v>1.5</v>
      </c>
      <c r="BV15" s="22">
        <v>6</v>
      </c>
      <c r="BW15" s="22">
        <v>2.5</v>
      </c>
      <c r="BX15" s="24">
        <f t="shared" si="18"/>
        <v>20</v>
      </c>
      <c r="BY15" s="81">
        <f t="shared" si="19"/>
        <v>0.5</v>
      </c>
      <c r="BZ15" s="70" t="s">
        <v>1</v>
      </c>
      <c r="CA15" s="1">
        <v>9.5</v>
      </c>
      <c r="CB15" s="1">
        <v>6.5</v>
      </c>
      <c r="CC15" s="1">
        <v>7</v>
      </c>
      <c r="CD15" s="1">
        <v>2</v>
      </c>
      <c r="CE15" s="1">
        <v>0.5</v>
      </c>
      <c r="CF15" s="16">
        <f t="shared" si="20"/>
        <v>25.5</v>
      </c>
      <c r="CG15" s="60"/>
    </row>
    <row r="16" spans="1:85" ht="15.75" x14ac:dyDescent="0.25">
      <c r="A16" s="52" t="s">
        <v>1</v>
      </c>
      <c r="B16" s="45">
        <v>10</v>
      </c>
      <c r="C16" s="1">
        <v>5</v>
      </c>
      <c r="D16" s="1">
        <v>10</v>
      </c>
      <c r="E16" s="1">
        <v>6</v>
      </c>
      <c r="G16" s="53">
        <f>_ověření!H15/40</f>
        <v>0</v>
      </c>
      <c r="H16" s="54" t="s">
        <v>1</v>
      </c>
      <c r="I16" s="8">
        <v>10</v>
      </c>
      <c r="J16" s="8">
        <v>1.5</v>
      </c>
      <c r="K16" s="8">
        <v>8</v>
      </c>
      <c r="L16" s="8">
        <v>0.5</v>
      </c>
      <c r="M16" s="52">
        <f t="shared" si="0"/>
        <v>20</v>
      </c>
      <c r="N16" s="53">
        <f t="shared" si="1"/>
        <v>0.5</v>
      </c>
      <c r="O16" s="54" t="s">
        <v>1</v>
      </c>
      <c r="P16" s="8">
        <v>10</v>
      </c>
      <c r="Q16" s="8">
        <v>7</v>
      </c>
      <c r="R16" s="8">
        <v>2</v>
      </c>
      <c r="S16" s="8">
        <v>8.5</v>
      </c>
      <c r="T16" s="52">
        <f t="shared" si="2"/>
        <v>27.5</v>
      </c>
      <c r="U16" s="53">
        <f t="shared" si="3"/>
        <v>0.6875</v>
      </c>
      <c r="V16" s="54" t="s">
        <v>2</v>
      </c>
      <c r="W16" s="8">
        <v>5</v>
      </c>
      <c r="X16" s="8">
        <v>7</v>
      </c>
      <c r="Y16" s="8">
        <v>3</v>
      </c>
      <c r="Z16" s="8">
        <v>1.5</v>
      </c>
      <c r="AA16" s="52">
        <f t="shared" si="4"/>
        <v>16.5</v>
      </c>
      <c r="AB16" s="53">
        <f t="shared" si="5"/>
        <v>0.41249999999999998</v>
      </c>
      <c r="AC16" s="54" t="s">
        <v>1</v>
      </c>
      <c r="AD16" s="8">
        <v>7</v>
      </c>
      <c r="AE16" s="8">
        <v>8</v>
      </c>
      <c r="AF16" s="8">
        <v>0</v>
      </c>
      <c r="AG16" s="8">
        <v>1</v>
      </c>
      <c r="AH16" s="52">
        <f t="shared" si="6"/>
        <v>16</v>
      </c>
      <c r="AI16" s="53">
        <f t="shared" si="7"/>
        <v>0.4</v>
      </c>
      <c r="AJ16" s="65" t="s">
        <v>2</v>
      </c>
      <c r="AK16" s="8">
        <v>6</v>
      </c>
      <c r="AL16" s="8">
        <v>1</v>
      </c>
      <c r="AM16" s="8">
        <v>2</v>
      </c>
      <c r="AN16" s="8">
        <v>8</v>
      </c>
      <c r="AO16" s="12">
        <f t="shared" si="8"/>
        <v>17</v>
      </c>
      <c r="AP16" s="66">
        <f t="shared" si="9"/>
        <v>0.42499999999999999</v>
      </c>
      <c r="AQ16" s="65" t="s">
        <v>2</v>
      </c>
      <c r="AR16" s="8">
        <v>8</v>
      </c>
      <c r="AS16" s="8">
        <v>5.5</v>
      </c>
      <c r="AT16" s="8">
        <v>7</v>
      </c>
      <c r="AU16" s="8">
        <v>10</v>
      </c>
      <c r="AV16" s="12">
        <f t="shared" si="10"/>
        <v>30.5</v>
      </c>
      <c r="AW16" s="66">
        <f t="shared" si="11"/>
        <v>0.76249999999999996</v>
      </c>
      <c r="AX16" s="52" t="s">
        <v>1</v>
      </c>
      <c r="AY16" s="8">
        <v>7.5</v>
      </c>
      <c r="AZ16" s="8">
        <v>6</v>
      </c>
      <c r="BA16" s="8">
        <v>5.5</v>
      </c>
      <c r="BB16" s="8">
        <v>1</v>
      </c>
      <c r="BC16" s="52">
        <f t="shared" si="12"/>
        <v>20</v>
      </c>
      <c r="BD16" s="53">
        <f t="shared" si="13"/>
        <v>0.5</v>
      </c>
      <c r="BE16" s="70" t="s">
        <v>1</v>
      </c>
      <c r="BF16" s="1">
        <v>7</v>
      </c>
      <c r="BG16" s="1">
        <v>8.5</v>
      </c>
      <c r="BH16" s="1">
        <v>6</v>
      </c>
      <c r="BI16" s="1">
        <v>4</v>
      </c>
      <c r="BJ16" s="16">
        <f t="shared" si="14"/>
        <v>25.5</v>
      </c>
      <c r="BK16" s="71">
        <f t="shared" si="15"/>
        <v>0.63749999999999996</v>
      </c>
      <c r="BL16" s="75" t="s">
        <v>2</v>
      </c>
      <c r="BM16" s="62">
        <v>7</v>
      </c>
      <c r="BN16" s="62">
        <v>9</v>
      </c>
      <c r="BO16" s="62">
        <v>9</v>
      </c>
      <c r="BP16" s="62">
        <v>6.5</v>
      </c>
      <c r="BQ16" s="19">
        <f t="shared" si="16"/>
        <v>31.5</v>
      </c>
      <c r="BR16" s="76">
        <f t="shared" si="17"/>
        <v>0.78749999999999998</v>
      </c>
      <c r="BS16" s="80" t="s">
        <v>1</v>
      </c>
      <c r="BT16" s="22">
        <v>5</v>
      </c>
      <c r="BU16" s="22">
        <v>0.5</v>
      </c>
      <c r="BV16" s="22">
        <v>7</v>
      </c>
      <c r="BW16" s="22">
        <v>3.5</v>
      </c>
      <c r="BX16" s="24">
        <f t="shared" si="18"/>
        <v>16</v>
      </c>
      <c r="BY16" s="81">
        <f t="shared" si="19"/>
        <v>0.4</v>
      </c>
      <c r="BZ16" s="70" t="s">
        <v>1</v>
      </c>
      <c r="CA16" s="1">
        <v>7</v>
      </c>
      <c r="CB16" s="1">
        <v>6.5</v>
      </c>
      <c r="CC16" s="1">
        <v>6.5</v>
      </c>
      <c r="CD16" s="1">
        <v>1</v>
      </c>
      <c r="CE16" s="1">
        <v>4</v>
      </c>
      <c r="CF16" s="16">
        <f t="shared" si="20"/>
        <v>25</v>
      </c>
      <c r="CG16" s="60"/>
    </row>
    <row r="17" spans="1:85" ht="15.75" x14ac:dyDescent="0.25">
      <c r="A17" s="52" t="s">
        <v>2</v>
      </c>
      <c r="B17" s="45">
        <v>6</v>
      </c>
      <c r="C17" s="1">
        <v>8</v>
      </c>
      <c r="D17" s="1">
        <v>10</v>
      </c>
      <c r="E17" s="1">
        <v>6</v>
      </c>
      <c r="G17" s="53">
        <f>_ověření!H16/40</f>
        <v>0</v>
      </c>
      <c r="H17" s="54" t="s">
        <v>1</v>
      </c>
      <c r="I17" s="8">
        <v>9</v>
      </c>
      <c r="J17" s="8">
        <v>1</v>
      </c>
      <c r="K17" s="8">
        <v>10</v>
      </c>
      <c r="L17" s="8">
        <v>0</v>
      </c>
      <c r="M17" s="52">
        <f t="shared" si="0"/>
        <v>20</v>
      </c>
      <c r="N17" s="53">
        <f t="shared" si="1"/>
        <v>0.5</v>
      </c>
      <c r="O17" s="54" t="s">
        <v>1</v>
      </c>
      <c r="P17" s="8">
        <v>10</v>
      </c>
      <c r="Q17" s="8">
        <v>8</v>
      </c>
      <c r="R17" s="8">
        <v>8</v>
      </c>
      <c r="S17" s="8">
        <v>1</v>
      </c>
      <c r="T17" s="52">
        <f t="shared" si="2"/>
        <v>27</v>
      </c>
      <c r="U17" s="53">
        <f t="shared" si="3"/>
        <v>0.67500000000000004</v>
      </c>
      <c r="V17" s="54" t="s">
        <v>1</v>
      </c>
      <c r="W17" s="8">
        <v>2</v>
      </c>
      <c r="X17" s="8">
        <v>6.5</v>
      </c>
      <c r="Y17" s="8">
        <v>5</v>
      </c>
      <c r="Z17" s="8">
        <v>3</v>
      </c>
      <c r="AA17" s="52">
        <f t="shared" si="4"/>
        <v>16.5</v>
      </c>
      <c r="AB17" s="53">
        <f t="shared" si="5"/>
        <v>0.41249999999999998</v>
      </c>
      <c r="AC17" s="54" t="s">
        <v>2</v>
      </c>
      <c r="AD17" s="8">
        <v>3.5</v>
      </c>
      <c r="AE17" s="8">
        <v>7</v>
      </c>
      <c r="AF17" s="8">
        <v>1</v>
      </c>
      <c r="AG17" s="8">
        <v>2.5</v>
      </c>
      <c r="AH17" s="52">
        <f t="shared" si="6"/>
        <v>14</v>
      </c>
      <c r="AI17" s="53">
        <f t="shared" si="7"/>
        <v>0.35</v>
      </c>
      <c r="AJ17" s="65" t="s">
        <v>2</v>
      </c>
      <c r="AK17" s="8">
        <v>8</v>
      </c>
      <c r="AL17" s="8">
        <v>3.5</v>
      </c>
      <c r="AM17" s="8">
        <v>1.5</v>
      </c>
      <c r="AN17" s="8">
        <v>2.5</v>
      </c>
      <c r="AO17" s="12">
        <f t="shared" si="8"/>
        <v>15.5</v>
      </c>
      <c r="AP17" s="66">
        <f t="shared" si="9"/>
        <v>0.38750000000000001</v>
      </c>
      <c r="AQ17" s="65" t="s">
        <v>1</v>
      </c>
      <c r="AR17" s="8">
        <v>10</v>
      </c>
      <c r="AS17" s="8">
        <v>9</v>
      </c>
      <c r="AT17" s="8">
        <v>6.5</v>
      </c>
      <c r="AU17" s="8">
        <v>5</v>
      </c>
      <c r="AV17" s="12">
        <f t="shared" si="10"/>
        <v>30.5</v>
      </c>
      <c r="AW17" s="66">
        <f t="shared" si="11"/>
        <v>0.76249999999999996</v>
      </c>
      <c r="AX17" s="52" t="s">
        <v>1</v>
      </c>
      <c r="AY17" s="8">
        <v>7</v>
      </c>
      <c r="AZ17" s="8">
        <v>5</v>
      </c>
      <c r="BA17" s="8">
        <v>7</v>
      </c>
      <c r="BB17" s="8">
        <v>1</v>
      </c>
      <c r="BC17" s="52">
        <f t="shared" si="12"/>
        <v>20</v>
      </c>
      <c r="BD17" s="53">
        <f t="shared" si="13"/>
        <v>0.5</v>
      </c>
      <c r="BE17" s="70" t="s">
        <v>1</v>
      </c>
      <c r="BF17" s="1">
        <v>4</v>
      </c>
      <c r="BG17" s="1">
        <v>3.5</v>
      </c>
      <c r="BH17" s="1">
        <v>6</v>
      </c>
      <c r="BI17" s="1">
        <v>10</v>
      </c>
      <c r="BJ17" s="16">
        <f t="shared" si="14"/>
        <v>23.5</v>
      </c>
      <c r="BK17" s="71">
        <f t="shared" si="15"/>
        <v>0.58750000000000002</v>
      </c>
      <c r="BL17" s="75" t="s">
        <v>2</v>
      </c>
      <c r="BM17" s="62">
        <v>5.5</v>
      </c>
      <c r="BN17" s="62">
        <v>8</v>
      </c>
      <c r="BO17" s="62">
        <v>9.5</v>
      </c>
      <c r="BP17" s="62">
        <v>6.5</v>
      </c>
      <c r="BQ17" s="19">
        <f t="shared" si="16"/>
        <v>29.5</v>
      </c>
      <c r="BR17" s="76">
        <f t="shared" si="17"/>
        <v>0.73750000000000004</v>
      </c>
      <c r="BS17" s="80" t="s">
        <v>2</v>
      </c>
      <c r="BT17" s="22">
        <v>8</v>
      </c>
      <c r="BU17" s="22">
        <v>1</v>
      </c>
      <c r="BV17" s="22">
        <v>5</v>
      </c>
      <c r="BW17" s="22">
        <v>1</v>
      </c>
      <c r="BX17" s="24">
        <f t="shared" si="18"/>
        <v>15</v>
      </c>
      <c r="BY17" s="81">
        <f t="shared" si="19"/>
        <v>0.375</v>
      </c>
      <c r="BZ17" s="70" t="s">
        <v>1</v>
      </c>
      <c r="CA17" s="1">
        <v>10</v>
      </c>
      <c r="CB17" s="1">
        <v>5</v>
      </c>
      <c r="CC17" s="1">
        <v>7</v>
      </c>
      <c r="CD17" s="1">
        <v>1.5</v>
      </c>
      <c r="CE17" s="1">
        <v>0.5</v>
      </c>
      <c r="CF17" s="16">
        <f t="shared" si="20"/>
        <v>24</v>
      </c>
      <c r="CG17" s="60"/>
    </row>
    <row r="18" spans="1:85" ht="15.75" x14ac:dyDescent="0.25">
      <c r="A18" s="52" t="s">
        <v>1</v>
      </c>
      <c r="B18" s="45">
        <v>10</v>
      </c>
      <c r="C18" s="1">
        <v>7.5</v>
      </c>
      <c r="D18" s="1">
        <v>5</v>
      </c>
      <c r="E18" s="1">
        <v>7</v>
      </c>
      <c r="G18" s="53">
        <f>_ověření!H17/40</f>
        <v>0</v>
      </c>
      <c r="H18" s="54" t="s">
        <v>2</v>
      </c>
      <c r="I18" s="8">
        <v>6</v>
      </c>
      <c r="J18" s="8">
        <v>4</v>
      </c>
      <c r="K18" s="8">
        <v>8.5</v>
      </c>
      <c r="L18" s="8">
        <v>1</v>
      </c>
      <c r="M18" s="52">
        <f t="shared" si="0"/>
        <v>19.5</v>
      </c>
      <c r="N18" s="53">
        <f t="shared" si="1"/>
        <v>0.48749999999999999</v>
      </c>
      <c r="O18" s="54" t="s">
        <v>1</v>
      </c>
      <c r="P18" s="8">
        <v>9</v>
      </c>
      <c r="Q18" s="8">
        <v>8</v>
      </c>
      <c r="R18" s="8">
        <v>3</v>
      </c>
      <c r="S18" s="8">
        <v>5.5</v>
      </c>
      <c r="T18" s="52">
        <f t="shared" si="2"/>
        <v>25.5</v>
      </c>
      <c r="U18" s="53">
        <f t="shared" si="3"/>
        <v>0.63749999999999996</v>
      </c>
      <c r="V18" s="54" t="s">
        <v>1</v>
      </c>
      <c r="W18" s="8">
        <v>3</v>
      </c>
      <c r="X18" s="8">
        <v>5</v>
      </c>
      <c r="Y18" s="8">
        <v>5</v>
      </c>
      <c r="Z18" s="8">
        <v>3</v>
      </c>
      <c r="AA18" s="52">
        <f t="shared" si="4"/>
        <v>16</v>
      </c>
      <c r="AB18" s="53">
        <f t="shared" si="5"/>
        <v>0.4</v>
      </c>
      <c r="AC18" s="54" t="s">
        <v>1</v>
      </c>
      <c r="AD18" s="8">
        <v>5</v>
      </c>
      <c r="AE18" s="8">
        <v>4</v>
      </c>
      <c r="AF18" s="8">
        <v>0.5</v>
      </c>
      <c r="AG18" s="8">
        <v>1</v>
      </c>
      <c r="AH18" s="52">
        <f t="shared" si="6"/>
        <v>10.5</v>
      </c>
      <c r="AI18" s="53">
        <f t="shared" si="7"/>
        <v>0.26250000000000001</v>
      </c>
      <c r="AJ18" s="65" t="s">
        <v>1</v>
      </c>
      <c r="AK18" s="8">
        <v>4</v>
      </c>
      <c r="AL18" s="8">
        <v>4</v>
      </c>
      <c r="AM18" s="8">
        <v>0</v>
      </c>
      <c r="AN18" s="8">
        <v>7</v>
      </c>
      <c r="AO18" s="12">
        <f t="shared" si="8"/>
        <v>15</v>
      </c>
      <c r="AP18" s="66">
        <f t="shared" si="9"/>
        <v>0.375</v>
      </c>
      <c r="AQ18" s="65" t="s">
        <v>1</v>
      </c>
      <c r="AR18" s="8">
        <v>10</v>
      </c>
      <c r="AS18" s="8">
        <v>7</v>
      </c>
      <c r="AT18" s="8">
        <v>8.5</v>
      </c>
      <c r="AU18" s="8">
        <v>4</v>
      </c>
      <c r="AV18" s="12">
        <f t="shared" si="10"/>
        <v>29.5</v>
      </c>
      <c r="AW18" s="66">
        <f t="shared" si="11"/>
        <v>0.73750000000000004</v>
      </c>
      <c r="AX18" s="52" t="s">
        <v>1</v>
      </c>
      <c r="AY18" s="8">
        <v>2.5</v>
      </c>
      <c r="AZ18" s="8">
        <v>8</v>
      </c>
      <c r="BA18" s="8">
        <v>6</v>
      </c>
      <c r="BB18" s="8">
        <v>3</v>
      </c>
      <c r="BC18" s="52">
        <f t="shared" si="12"/>
        <v>19.5</v>
      </c>
      <c r="BD18" s="53">
        <f t="shared" si="13"/>
        <v>0.48749999999999999</v>
      </c>
      <c r="BE18" s="70" t="s">
        <v>1</v>
      </c>
      <c r="BF18" s="1">
        <v>4</v>
      </c>
      <c r="BG18" s="1">
        <v>7</v>
      </c>
      <c r="BH18" s="1">
        <v>8</v>
      </c>
      <c r="BI18" s="1">
        <v>3.5</v>
      </c>
      <c r="BJ18" s="16">
        <f t="shared" si="14"/>
        <v>22.5</v>
      </c>
      <c r="BK18" s="71">
        <f t="shared" si="15"/>
        <v>0.5625</v>
      </c>
      <c r="BL18" s="75" t="s">
        <v>1</v>
      </c>
      <c r="BM18" s="62">
        <v>10</v>
      </c>
      <c r="BN18" s="62">
        <v>4.5</v>
      </c>
      <c r="BO18" s="62">
        <v>6</v>
      </c>
      <c r="BP18" s="62">
        <v>8</v>
      </c>
      <c r="BQ18" s="19">
        <f t="shared" si="16"/>
        <v>28.5</v>
      </c>
      <c r="BR18" s="76">
        <f t="shared" si="17"/>
        <v>0.71250000000000002</v>
      </c>
      <c r="BS18" s="80" t="s">
        <v>1</v>
      </c>
      <c r="BT18" s="22">
        <v>5</v>
      </c>
      <c r="BU18" s="22">
        <v>1</v>
      </c>
      <c r="BV18" s="22">
        <v>6</v>
      </c>
      <c r="BW18" s="22">
        <v>2</v>
      </c>
      <c r="BX18" s="24">
        <f t="shared" si="18"/>
        <v>14</v>
      </c>
      <c r="BY18" s="81">
        <f t="shared" si="19"/>
        <v>0.35</v>
      </c>
      <c r="BZ18" s="70" t="s">
        <v>1</v>
      </c>
      <c r="CA18" s="1">
        <v>10</v>
      </c>
      <c r="CB18" s="1">
        <v>4.5</v>
      </c>
      <c r="CC18" s="1">
        <v>7</v>
      </c>
      <c r="CD18" s="1">
        <v>1</v>
      </c>
      <c r="CE18" s="1">
        <v>1</v>
      </c>
      <c r="CF18" s="16">
        <f t="shared" si="20"/>
        <v>23.5</v>
      </c>
      <c r="CG18" s="60"/>
    </row>
    <row r="19" spans="1:85" ht="15.75" x14ac:dyDescent="0.25">
      <c r="A19" s="52" t="s">
        <v>1</v>
      </c>
      <c r="B19" s="45">
        <v>3</v>
      </c>
      <c r="C19" s="1">
        <v>8</v>
      </c>
      <c r="D19" s="1">
        <v>10</v>
      </c>
      <c r="E19" s="1">
        <v>8</v>
      </c>
      <c r="G19" s="53">
        <f>_ověření!H18/40</f>
        <v>0</v>
      </c>
      <c r="H19" s="54" t="s">
        <v>2</v>
      </c>
      <c r="I19" s="8">
        <v>5</v>
      </c>
      <c r="J19" s="8">
        <v>1.5</v>
      </c>
      <c r="K19" s="8">
        <v>10</v>
      </c>
      <c r="L19" s="8">
        <v>1</v>
      </c>
      <c r="M19" s="52">
        <f t="shared" si="0"/>
        <v>17.5</v>
      </c>
      <c r="N19" s="53">
        <f t="shared" si="1"/>
        <v>0.4375</v>
      </c>
      <c r="O19" s="54" t="s">
        <v>1</v>
      </c>
      <c r="P19" s="8">
        <v>6.5</v>
      </c>
      <c r="Q19" s="8">
        <v>10</v>
      </c>
      <c r="R19" s="8">
        <v>8</v>
      </c>
      <c r="S19" s="8">
        <v>0.5</v>
      </c>
      <c r="T19" s="52">
        <f t="shared" si="2"/>
        <v>25</v>
      </c>
      <c r="U19" s="53">
        <f t="shared" si="3"/>
        <v>0.625</v>
      </c>
      <c r="V19" s="54" t="s">
        <v>2</v>
      </c>
      <c r="W19" s="8">
        <v>2</v>
      </c>
      <c r="X19" s="8">
        <v>4</v>
      </c>
      <c r="Y19" s="8">
        <v>5</v>
      </c>
      <c r="Z19" s="8">
        <v>3</v>
      </c>
      <c r="AA19" s="52">
        <f t="shared" si="4"/>
        <v>14</v>
      </c>
      <c r="AB19" s="53">
        <f t="shared" si="5"/>
        <v>0.35</v>
      </c>
      <c r="AC19" s="54" t="s">
        <v>1</v>
      </c>
      <c r="AD19" s="8">
        <v>0.5</v>
      </c>
      <c r="AE19" s="8">
        <v>3</v>
      </c>
      <c r="AF19" s="8">
        <v>0.5</v>
      </c>
      <c r="AG19" s="8">
        <v>4</v>
      </c>
      <c r="AH19" s="52">
        <f t="shared" si="6"/>
        <v>8</v>
      </c>
      <c r="AI19" s="53">
        <f t="shared" si="7"/>
        <v>0.2</v>
      </c>
      <c r="AJ19" s="65" t="s">
        <v>2</v>
      </c>
      <c r="AK19" s="8">
        <v>7.5</v>
      </c>
      <c r="AL19" s="8">
        <v>1.5</v>
      </c>
      <c r="AM19" s="8">
        <v>2</v>
      </c>
      <c r="AN19" s="8">
        <v>1</v>
      </c>
      <c r="AO19" s="12">
        <f t="shared" si="8"/>
        <v>12</v>
      </c>
      <c r="AP19" s="66">
        <f t="shared" si="9"/>
        <v>0.3</v>
      </c>
      <c r="AQ19" s="65" t="s">
        <v>1</v>
      </c>
      <c r="AR19" s="8">
        <v>10</v>
      </c>
      <c r="AS19" s="8">
        <v>10</v>
      </c>
      <c r="AT19" s="8">
        <v>6.5</v>
      </c>
      <c r="AU19" s="8">
        <v>2.5</v>
      </c>
      <c r="AV19" s="12">
        <f t="shared" si="10"/>
        <v>29</v>
      </c>
      <c r="AW19" s="66">
        <f t="shared" si="11"/>
        <v>0.72499999999999998</v>
      </c>
      <c r="AX19" s="52" t="s">
        <v>1</v>
      </c>
      <c r="AY19" s="8">
        <v>8</v>
      </c>
      <c r="AZ19" s="8">
        <v>6.5</v>
      </c>
      <c r="BA19" s="8">
        <v>2</v>
      </c>
      <c r="BB19" s="8">
        <v>2.5</v>
      </c>
      <c r="BC19" s="52">
        <f t="shared" si="12"/>
        <v>19</v>
      </c>
      <c r="BD19" s="53">
        <f t="shared" si="13"/>
        <v>0.47499999999999998</v>
      </c>
      <c r="BE19" s="70" t="s">
        <v>2</v>
      </c>
      <c r="BF19" s="1">
        <v>10</v>
      </c>
      <c r="BG19" s="1">
        <v>1.5</v>
      </c>
      <c r="BH19" s="1">
        <v>8.5</v>
      </c>
      <c r="BI19" s="1">
        <v>2</v>
      </c>
      <c r="BJ19" s="16">
        <f t="shared" si="14"/>
        <v>22</v>
      </c>
      <c r="BK19" s="71">
        <f t="shared" si="15"/>
        <v>0.55000000000000004</v>
      </c>
      <c r="BL19" s="75" t="s">
        <v>1</v>
      </c>
      <c r="BM19" s="62">
        <v>10</v>
      </c>
      <c r="BN19" s="62">
        <v>4</v>
      </c>
      <c r="BO19" s="62">
        <v>5</v>
      </c>
      <c r="BP19" s="62">
        <v>5.5</v>
      </c>
      <c r="BQ19" s="19">
        <f t="shared" si="16"/>
        <v>24.5</v>
      </c>
      <c r="BR19" s="76">
        <f t="shared" si="17"/>
        <v>0.61250000000000004</v>
      </c>
      <c r="BS19" s="80" t="s">
        <v>1</v>
      </c>
      <c r="BT19" s="22">
        <v>7</v>
      </c>
      <c r="BU19" s="22">
        <v>3.5</v>
      </c>
      <c r="BV19" s="22">
        <v>3.5</v>
      </c>
      <c r="BW19" s="22">
        <v>2.5</v>
      </c>
      <c r="BX19" s="24">
        <f t="shared" si="18"/>
        <v>16.5</v>
      </c>
      <c r="BY19" s="81">
        <f t="shared" si="19"/>
        <v>0.41249999999999998</v>
      </c>
      <c r="BZ19" s="70" t="s">
        <v>1</v>
      </c>
      <c r="CA19" s="1">
        <v>10</v>
      </c>
      <c r="CB19" s="1">
        <v>1.5</v>
      </c>
      <c r="CC19" s="1">
        <v>6</v>
      </c>
      <c r="CD19" s="1">
        <v>0.5</v>
      </c>
      <c r="CE19" s="1">
        <v>5</v>
      </c>
      <c r="CF19" s="16">
        <f t="shared" si="20"/>
        <v>23</v>
      </c>
      <c r="CG19" s="60"/>
    </row>
    <row r="20" spans="1:85" ht="15.75" x14ac:dyDescent="0.25">
      <c r="A20" s="52" t="s">
        <v>1</v>
      </c>
      <c r="B20" s="45">
        <v>9</v>
      </c>
      <c r="C20" s="1">
        <v>6</v>
      </c>
      <c r="D20" s="1">
        <v>10</v>
      </c>
      <c r="E20" s="1">
        <v>3</v>
      </c>
      <c r="G20" s="53">
        <f>_ověření!H19/40</f>
        <v>0</v>
      </c>
      <c r="H20" s="54" t="s">
        <v>1</v>
      </c>
      <c r="I20" s="8">
        <v>3</v>
      </c>
      <c r="J20" s="8">
        <v>1</v>
      </c>
      <c r="K20" s="8">
        <v>10</v>
      </c>
      <c r="L20" s="8">
        <v>1</v>
      </c>
      <c r="M20" s="52">
        <f t="shared" si="0"/>
        <v>15</v>
      </c>
      <c r="N20" s="53">
        <f t="shared" si="1"/>
        <v>0.375</v>
      </c>
      <c r="O20" s="54" t="s">
        <v>2</v>
      </c>
      <c r="P20" s="8">
        <v>9.5</v>
      </c>
      <c r="Q20" s="8">
        <v>7</v>
      </c>
      <c r="R20" s="8">
        <v>6</v>
      </c>
      <c r="S20" s="8">
        <v>0</v>
      </c>
      <c r="T20" s="52">
        <f t="shared" si="2"/>
        <v>22.5</v>
      </c>
      <c r="U20" s="53">
        <f t="shared" si="3"/>
        <v>0.5625</v>
      </c>
      <c r="V20" s="54" t="s">
        <v>2</v>
      </c>
      <c r="W20" s="8">
        <v>4</v>
      </c>
      <c r="X20" s="8">
        <v>2</v>
      </c>
      <c r="Y20" s="8">
        <v>4</v>
      </c>
      <c r="Z20" s="8">
        <v>3.5</v>
      </c>
      <c r="AA20" s="52">
        <f t="shared" si="4"/>
        <v>13.5</v>
      </c>
      <c r="AB20" s="53">
        <f t="shared" si="5"/>
        <v>0.33750000000000002</v>
      </c>
      <c r="AC20" s="54" t="s">
        <v>1</v>
      </c>
      <c r="AD20" s="8">
        <v>2.5</v>
      </c>
      <c r="AE20" s="8">
        <v>3</v>
      </c>
      <c r="AF20" s="8">
        <v>0.5</v>
      </c>
      <c r="AG20" s="8">
        <v>1</v>
      </c>
      <c r="AH20" s="52">
        <f t="shared" si="6"/>
        <v>7</v>
      </c>
      <c r="AI20" s="53">
        <f t="shared" si="7"/>
        <v>0.17499999999999999</v>
      </c>
      <c r="AJ20" s="65" t="s">
        <v>1</v>
      </c>
      <c r="AK20" s="8">
        <v>8.5</v>
      </c>
      <c r="AL20" s="8">
        <v>1</v>
      </c>
      <c r="AM20" s="8">
        <v>1</v>
      </c>
      <c r="AN20" s="8">
        <v>1</v>
      </c>
      <c r="AO20" s="12">
        <f t="shared" si="8"/>
        <v>11.5</v>
      </c>
      <c r="AP20" s="66">
        <f t="shared" si="9"/>
        <v>0.28749999999999998</v>
      </c>
      <c r="AQ20" s="65" t="s">
        <v>2</v>
      </c>
      <c r="AR20" s="8">
        <v>9.5</v>
      </c>
      <c r="AS20" s="8">
        <v>5.5</v>
      </c>
      <c r="AT20" s="8">
        <v>5.5</v>
      </c>
      <c r="AU20" s="8">
        <v>6</v>
      </c>
      <c r="AV20" s="12">
        <f t="shared" si="10"/>
        <v>26.5</v>
      </c>
      <c r="AW20" s="66">
        <f t="shared" si="11"/>
        <v>0.66249999999999998</v>
      </c>
      <c r="AX20" s="52" t="s">
        <v>1</v>
      </c>
      <c r="AY20" s="8">
        <v>7</v>
      </c>
      <c r="AZ20" s="8">
        <v>4</v>
      </c>
      <c r="BA20" s="8">
        <v>5</v>
      </c>
      <c r="BB20" s="8">
        <v>2</v>
      </c>
      <c r="BC20" s="52">
        <f t="shared" si="12"/>
        <v>18</v>
      </c>
      <c r="BD20" s="53">
        <f t="shared" si="13"/>
        <v>0.45</v>
      </c>
      <c r="BE20" s="70" t="s">
        <v>2</v>
      </c>
      <c r="BF20" s="1">
        <v>5</v>
      </c>
      <c r="BG20" s="1">
        <v>1</v>
      </c>
      <c r="BH20" s="1">
        <v>10</v>
      </c>
      <c r="BI20" s="1">
        <v>6</v>
      </c>
      <c r="BJ20" s="16">
        <f t="shared" si="14"/>
        <v>22</v>
      </c>
      <c r="BK20" s="71">
        <f t="shared" si="15"/>
        <v>0.55000000000000004</v>
      </c>
      <c r="BL20" s="75" t="s">
        <v>2</v>
      </c>
      <c r="BM20" s="62">
        <v>8</v>
      </c>
      <c r="BN20" s="62">
        <v>3.5</v>
      </c>
      <c r="BO20" s="62">
        <v>5.5</v>
      </c>
      <c r="BP20" s="62">
        <v>5</v>
      </c>
      <c r="BQ20" s="19">
        <f t="shared" si="16"/>
        <v>22</v>
      </c>
      <c r="BR20" s="76">
        <f t="shared" si="17"/>
        <v>0.55000000000000004</v>
      </c>
      <c r="BS20" s="80" t="s">
        <v>2</v>
      </c>
      <c r="BT20" s="22">
        <v>9</v>
      </c>
      <c r="BU20" s="22">
        <v>0.5</v>
      </c>
      <c r="BV20" s="22">
        <v>3.5</v>
      </c>
      <c r="BW20" s="22">
        <v>1.5</v>
      </c>
      <c r="BX20" s="24">
        <f t="shared" si="18"/>
        <v>14.5</v>
      </c>
      <c r="BY20" s="81">
        <f t="shared" si="19"/>
        <v>0.36249999999999999</v>
      </c>
      <c r="BZ20" s="70" t="s">
        <v>1</v>
      </c>
      <c r="CA20" s="1">
        <v>5</v>
      </c>
      <c r="CB20" s="1">
        <v>6</v>
      </c>
      <c r="CC20" s="1">
        <v>7</v>
      </c>
      <c r="CD20" s="1">
        <v>2</v>
      </c>
      <c r="CE20" s="1"/>
      <c r="CF20" s="16">
        <f t="shared" si="20"/>
        <v>20</v>
      </c>
      <c r="CG20" s="60"/>
    </row>
    <row r="21" spans="1:85" ht="15.75" x14ac:dyDescent="0.25">
      <c r="A21" s="52" t="s">
        <v>2</v>
      </c>
      <c r="B21" s="45">
        <v>3.5</v>
      </c>
      <c r="C21" s="1">
        <v>10</v>
      </c>
      <c r="D21" s="1">
        <v>6</v>
      </c>
      <c r="E21" s="1">
        <v>7</v>
      </c>
      <c r="G21" s="53">
        <f>_ověření!H20/40</f>
        <v>0</v>
      </c>
      <c r="H21" s="54" t="s">
        <v>2</v>
      </c>
      <c r="I21" s="8">
        <v>1</v>
      </c>
      <c r="J21" s="8">
        <v>1.5</v>
      </c>
      <c r="K21" s="8">
        <v>10</v>
      </c>
      <c r="L21" s="8">
        <v>1</v>
      </c>
      <c r="M21" s="52">
        <f t="shared" si="0"/>
        <v>13.5</v>
      </c>
      <c r="N21" s="53">
        <f t="shared" si="1"/>
        <v>0.33750000000000002</v>
      </c>
      <c r="O21" s="54" t="s">
        <v>2</v>
      </c>
      <c r="P21" s="8">
        <v>9.5</v>
      </c>
      <c r="Q21" s="8">
        <v>4</v>
      </c>
      <c r="R21" s="8">
        <v>6.5</v>
      </c>
      <c r="S21" s="8">
        <v>0.5</v>
      </c>
      <c r="T21" s="52">
        <f t="shared" si="2"/>
        <v>20.5</v>
      </c>
      <c r="U21" s="53">
        <f t="shared" si="3"/>
        <v>0.51249999999999996</v>
      </c>
      <c r="V21" s="54" t="s">
        <v>1</v>
      </c>
      <c r="W21" s="8">
        <v>1</v>
      </c>
      <c r="X21" s="8">
        <v>5</v>
      </c>
      <c r="Y21" s="8">
        <v>5</v>
      </c>
      <c r="Z21" s="8">
        <v>1.5</v>
      </c>
      <c r="AA21" s="52">
        <f t="shared" si="4"/>
        <v>12.5</v>
      </c>
      <c r="AB21" s="53">
        <f t="shared" si="5"/>
        <v>0.3125</v>
      </c>
      <c r="AC21" s="58"/>
      <c r="AD21" s="59"/>
      <c r="AE21" s="59"/>
      <c r="AF21" s="59"/>
      <c r="AG21" s="59"/>
      <c r="AH21" s="59"/>
      <c r="AI21" s="60"/>
      <c r="AJ21" s="65" t="s">
        <v>1</v>
      </c>
      <c r="AK21" s="8">
        <v>4</v>
      </c>
      <c r="AL21" s="8">
        <v>3</v>
      </c>
      <c r="AM21" s="8">
        <v>2.5</v>
      </c>
      <c r="AN21" s="8">
        <v>2</v>
      </c>
      <c r="AO21" s="12">
        <f t="shared" si="8"/>
        <v>11.5</v>
      </c>
      <c r="AP21" s="66">
        <f t="shared" si="9"/>
        <v>0.28749999999999998</v>
      </c>
      <c r="AQ21" s="65" t="s">
        <v>2</v>
      </c>
      <c r="AR21" s="8">
        <v>10</v>
      </c>
      <c r="AS21" s="8">
        <v>3.5</v>
      </c>
      <c r="AT21" s="8">
        <v>6</v>
      </c>
      <c r="AU21" s="8">
        <v>6.5</v>
      </c>
      <c r="AV21" s="12">
        <f t="shared" si="10"/>
        <v>26</v>
      </c>
      <c r="AW21" s="66">
        <f t="shared" si="11"/>
        <v>0.65</v>
      </c>
      <c r="AX21" s="52" t="s">
        <v>1</v>
      </c>
      <c r="AY21" s="8">
        <v>2.5</v>
      </c>
      <c r="AZ21" s="8">
        <v>6</v>
      </c>
      <c r="BA21" s="8">
        <v>6.5</v>
      </c>
      <c r="BB21" s="8">
        <v>3</v>
      </c>
      <c r="BC21" s="52">
        <f t="shared" si="12"/>
        <v>18</v>
      </c>
      <c r="BD21" s="53">
        <f t="shared" si="13"/>
        <v>0.45</v>
      </c>
      <c r="BE21" s="70" t="s">
        <v>1</v>
      </c>
      <c r="BF21" s="1">
        <v>5</v>
      </c>
      <c r="BG21" s="1">
        <v>4</v>
      </c>
      <c r="BH21" s="1">
        <v>6</v>
      </c>
      <c r="BI21" s="1">
        <v>7</v>
      </c>
      <c r="BJ21" s="16">
        <f t="shared" si="14"/>
        <v>22</v>
      </c>
      <c r="BK21" s="71">
        <f t="shared" si="15"/>
        <v>0.55000000000000004</v>
      </c>
      <c r="BL21" s="75" t="s">
        <v>1</v>
      </c>
      <c r="BM21" s="62">
        <v>5</v>
      </c>
      <c r="BN21" s="62">
        <v>3</v>
      </c>
      <c r="BO21" s="62">
        <v>7</v>
      </c>
      <c r="BP21" s="62">
        <v>5.5</v>
      </c>
      <c r="BQ21" s="19">
        <f t="shared" si="16"/>
        <v>20.5</v>
      </c>
      <c r="BR21" s="76">
        <f t="shared" si="17"/>
        <v>0.51249999999999996</v>
      </c>
      <c r="BS21" s="80" t="s">
        <v>1</v>
      </c>
      <c r="BT21" s="22">
        <v>3.5</v>
      </c>
      <c r="BU21" s="22">
        <v>1</v>
      </c>
      <c r="BV21" s="22">
        <v>6</v>
      </c>
      <c r="BW21" s="22">
        <v>1</v>
      </c>
      <c r="BX21" s="24">
        <f t="shared" si="18"/>
        <v>11.5</v>
      </c>
      <c r="BY21" s="81">
        <f t="shared" si="19"/>
        <v>0.28749999999999998</v>
      </c>
      <c r="BZ21" s="70" t="s">
        <v>2</v>
      </c>
      <c r="CA21" s="1">
        <v>7.5</v>
      </c>
      <c r="CB21" s="1">
        <v>1</v>
      </c>
      <c r="CC21" s="1">
        <v>3.5</v>
      </c>
      <c r="CD21" s="1">
        <v>1.5</v>
      </c>
      <c r="CE21" s="1">
        <v>1</v>
      </c>
      <c r="CF21" s="16">
        <f t="shared" si="20"/>
        <v>14.5</v>
      </c>
      <c r="CG21" s="60"/>
    </row>
    <row r="22" spans="1:85" ht="15.75" x14ac:dyDescent="0.25">
      <c r="A22" s="52" t="s">
        <v>1</v>
      </c>
      <c r="B22" s="45">
        <v>10</v>
      </c>
      <c r="C22" s="1">
        <v>5</v>
      </c>
      <c r="D22" s="1">
        <v>5</v>
      </c>
      <c r="E22" s="1">
        <v>5</v>
      </c>
      <c r="G22" s="53">
        <f>_ověření!H21/40</f>
        <v>0</v>
      </c>
      <c r="H22" s="54" t="s">
        <v>2</v>
      </c>
      <c r="I22" s="8">
        <v>10</v>
      </c>
      <c r="J22" s="8">
        <v>1.5</v>
      </c>
      <c r="K22" s="8">
        <v>0</v>
      </c>
      <c r="L22" s="8">
        <v>2</v>
      </c>
      <c r="M22" s="52">
        <f t="shared" si="0"/>
        <v>13.5</v>
      </c>
      <c r="N22" s="53">
        <f t="shared" si="1"/>
        <v>0.33750000000000002</v>
      </c>
      <c r="O22" s="54" t="s">
        <v>1</v>
      </c>
      <c r="P22" s="8">
        <v>6</v>
      </c>
      <c r="Q22" s="8">
        <v>1</v>
      </c>
      <c r="R22" s="8">
        <v>5.5</v>
      </c>
      <c r="S22" s="8">
        <v>2</v>
      </c>
      <c r="T22" s="52">
        <f t="shared" si="2"/>
        <v>14.5</v>
      </c>
      <c r="U22" s="53">
        <f t="shared" si="3"/>
        <v>0.36249999999999999</v>
      </c>
      <c r="V22" s="54" t="s">
        <v>2</v>
      </c>
      <c r="W22" s="8">
        <v>1</v>
      </c>
      <c r="X22" s="8">
        <v>1.5</v>
      </c>
      <c r="Y22" s="8">
        <v>5</v>
      </c>
      <c r="Z22" s="8">
        <v>3.5</v>
      </c>
      <c r="AA22" s="52">
        <f t="shared" si="4"/>
        <v>11</v>
      </c>
      <c r="AB22" s="53">
        <f t="shared" si="5"/>
        <v>0.27500000000000002</v>
      </c>
      <c r="AC22" s="58"/>
      <c r="AD22" s="59"/>
      <c r="AE22" s="59"/>
      <c r="AF22" s="59"/>
      <c r="AG22" s="59"/>
      <c r="AH22" s="59"/>
      <c r="AI22" s="60"/>
      <c r="AJ22" s="65" t="s">
        <v>2</v>
      </c>
      <c r="AK22" s="8">
        <v>4</v>
      </c>
      <c r="AL22" s="8">
        <v>1.5</v>
      </c>
      <c r="AM22" s="8">
        <v>2</v>
      </c>
      <c r="AN22" s="8">
        <v>0.5</v>
      </c>
      <c r="AO22" s="12">
        <f t="shared" si="8"/>
        <v>8</v>
      </c>
      <c r="AP22" s="66">
        <f t="shared" si="9"/>
        <v>0.2</v>
      </c>
      <c r="AQ22" s="65" t="s">
        <v>1</v>
      </c>
      <c r="AR22" s="8">
        <v>10</v>
      </c>
      <c r="AS22" s="8">
        <v>6</v>
      </c>
      <c r="AT22" s="8">
        <v>5.5</v>
      </c>
      <c r="AU22" s="8">
        <v>3.5</v>
      </c>
      <c r="AV22" s="12">
        <f t="shared" si="10"/>
        <v>25</v>
      </c>
      <c r="AW22" s="66">
        <f t="shared" si="11"/>
        <v>0.625</v>
      </c>
      <c r="AX22" s="52" t="s">
        <v>1</v>
      </c>
      <c r="AY22" s="8">
        <v>7</v>
      </c>
      <c r="AZ22" s="8">
        <v>4</v>
      </c>
      <c r="BA22" s="8">
        <v>5</v>
      </c>
      <c r="BB22" s="8">
        <v>0</v>
      </c>
      <c r="BC22" s="52">
        <f t="shared" si="12"/>
        <v>16</v>
      </c>
      <c r="BD22" s="53">
        <f t="shared" si="13"/>
        <v>0.4</v>
      </c>
      <c r="BE22" s="70" t="s">
        <v>2</v>
      </c>
      <c r="BF22" s="1">
        <v>5</v>
      </c>
      <c r="BG22" s="1">
        <v>4</v>
      </c>
      <c r="BH22" s="1">
        <v>4</v>
      </c>
      <c r="BI22" s="1">
        <v>5</v>
      </c>
      <c r="BJ22" s="16">
        <f t="shared" si="14"/>
        <v>18</v>
      </c>
      <c r="BK22" s="71">
        <f t="shared" si="15"/>
        <v>0.45</v>
      </c>
      <c r="BL22" s="75" t="s">
        <v>1</v>
      </c>
      <c r="BM22" s="62">
        <v>5</v>
      </c>
      <c r="BN22" s="62">
        <v>3</v>
      </c>
      <c r="BO22" s="62">
        <v>2</v>
      </c>
      <c r="BP22" s="62">
        <v>7.5</v>
      </c>
      <c r="BQ22" s="19">
        <f t="shared" si="16"/>
        <v>17.5</v>
      </c>
      <c r="BR22" s="76">
        <f t="shared" si="17"/>
        <v>0.4375</v>
      </c>
      <c r="BS22" s="58"/>
      <c r="BT22" s="59"/>
      <c r="BU22" s="59"/>
      <c r="BV22" s="59"/>
      <c r="BW22" s="59"/>
      <c r="BX22" s="59"/>
      <c r="BY22" s="60"/>
      <c r="BZ22" s="70" t="s">
        <v>1</v>
      </c>
      <c r="CA22" s="1">
        <v>10</v>
      </c>
      <c r="CB22" s="1">
        <v>0</v>
      </c>
      <c r="CC22" s="1">
        <v>3</v>
      </c>
      <c r="CD22" s="16">
        <v>0</v>
      </c>
      <c r="CE22" s="16">
        <v>0</v>
      </c>
      <c r="CF22" s="16">
        <f t="shared" si="20"/>
        <v>13</v>
      </c>
      <c r="CG22" s="60"/>
    </row>
    <row r="23" spans="1:85" ht="15.75" x14ac:dyDescent="0.25">
      <c r="A23" s="52" t="s">
        <v>2</v>
      </c>
      <c r="B23" s="45">
        <v>3</v>
      </c>
      <c r="C23" s="1">
        <v>8.5</v>
      </c>
      <c r="D23" s="1">
        <v>6</v>
      </c>
      <c r="E23" s="1">
        <v>4.5</v>
      </c>
      <c r="G23" s="53">
        <f>_ověření!H22/40</f>
        <v>0</v>
      </c>
      <c r="H23" s="54" t="s">
        <v>1</v>
      </c>
      <c r="I23" s="8">
        <v>10</v>
      </c>
      <c r="J23" s="8">
        <v>2</v>
      </c>
      <c r="K23" s="8">
        <v>0.5</v>
      </c>
      <c r="L23" s="8">
        <v>1</v>
      </c>
      <c r="M23" s="52">
        <f t="shared" si="0"/>
        <v>13.5</v>
      </c>
      <c r="N23" s="53">
        <f t="shared" si="1"/>
        <v>0.33750000000000002</v>
      </c>
      <c r="O23" s="58"/>
      <c r="P23" s="59"/>
      <c r="Q23" s="59"/>
      <c r="R23" s="59"/>
      <c r="S23" s="59"/>
      <c r="T23" s="59"/>
      <c r="U23" s="60"/>
      <c r="V23" s="54" t="s">
        <v>1</v>
      </c>
      <c r="W23" s="8">
        <v>5</v>
      </c>
      <c r="X23" s="8">
        <v>1</v>
      </c>
      <c r="Y23" s="8">
        <v>2</v>
      </c>
      <c r="Z23" s="8">
        <v>1</v>
      </c>
      <c r="AA23" s="52">
        <f t="shared" si="4"/>
        <v>9</v>
      </c>
      <c r="AB23" s="53">
        <f t="shared" si="5"/>
        <v>0.22500000000000001</v>
      </c>
      <c r="AC23" s="58"/>
      <c r="AD23" s="59"/>
      <c r="AE23" s="59"/>
      <c r="AF23" s="59"/>
      <c r="AG23" s="59"/>
      <c r="AH23" s="59"/>
      <c r="AI23" s="60"/>
      <c r="AJ23" s="65" t="s">
        <v>1</v>
      </c>
      <c r="AK23" s="8">
        <v>5</v>
      </c>
      <c r="AL23" s="8">
        <v>0.5</v>
      </c>
      <c r="AM23" s="8">
        <v>2</v>
      </c>
      <c r="AN23" s="8">
        <v>0</v>
      </c>
      <c r="AO23" s="12">
        <f t="shared" si="8"/>
        <v>7.5</v>
      </c>
      <c r="AP23" s="66">
        <f t="shared" si="9"/>
        <v>0.1875</v>
      </c>
      <c r="AQ23" s="65" t="s">
        <v>2</v>
      </c>
      <c r="AR23" s="8">
        <v>8</v>
      </c>
      <c r="AS23" s="8">
        <v>6</v>
      </c>
      <c r="AT23" s="8">
        <v>6.5</v>
      </c>
      <c r="AU23" s="8">
        <v>4</v>
      </c>
      <c r="AV23" s="12">
        <f t="shared" si="10"/>
        <v>24.5</v>
      </c>
      <c r="AW23" s="66">
        <f t="shared" si="11"/>
        <v>0.61250000000000004</v>
      </c>
      <c r="AX23" s="52" t="s">
        <v>1</v>
      </c>
      <c r="AY23" s="8">
        <v>2.5</v>
      </c>
      <c r="AZ23" s="8">
        <v>3</v>
      </c>
      <c r="BA23" s="8">
        <v>5</v>
      </c>
      <c r="BB23" s="8">
        <v>5</v>
      </c>
      <c r="BC23" s="52">
        <f t="shared" si="12"/>
        <v>15.5</v>
      </c>
      <c r="BD23" s="53">
        <f t="shared" si="13"/>
        <v>0.38750000000000001</v>
      </c>
      <c r="BE23" s="70" t="s">
        <v>1</v>
      </c>
      <c r="BF23" s="1">
        <v>5</v>
      </c>
      <c r="BG23" s="1">
        <v>1</v>
      </c>
      <c r="BH23" s="1">
        <v>4</v>
      </c>
      <c r="BI23" s="1">
        <v>6.5</v>
      </c>
      <c r="BJ23" s="16">
        <f t="shared" si="14"/>
        <v>16.5</v>
      </c>
      <c r="BK23" s="71">
        <f t="shared" si="15"/>
        <v>0.41249999999999998</v>
      </c>
      <c r="BL23" s="58"/>
      <c r="BM23" s="59"/>
      <c r="BN23" s="59"/>
      <c r="BO23" s="59"/>
      <c r="BP23" s="59"/>
      <c r="BQ23" s="59"/>
      <c r="BR23" s="60"/>
      <c r="BS23" s="58"/>
      <c r="BT23" s="59"/>
      <c r="BU23" s="59"/>
      <c r="BV23" s="59"/>
      <c r="BW23" s="59"/>
      <c r="BX23" s="59"/>
      <c r="BY23" s="60"/>
      <c r="BZ23" s="70" t="s">
        <v>1</v>
      </c>
      <c r="CA23" s="1">
        <v>2</v>
      </c>
      <c r="CB23" s="1">
        <v>5.5</v>
      </c>
      <c r="CC23" s="1">
        <v>3</v>
      </c>
      <c r="CD23" s="1">
        <v>1.5</v>
      </c>
      <c r="CE23" s="16"/>
      <c r="CF23" s="16">
        <f t="shared" si="20"/>
        <v>12</v>
      </c>
      <c r="CG23" s="60"/>
    </row>
    <row r="24" spans="1:85" ht="15.75" x14ac:dyDescent="0.25">
      <c r="A24" s="52" t="s">
        <v>2</v>
      </c>
      <c r="B24" s="45">
        <v>3</v>
      </c>
      <c r="C24" s="1">
        <v>5</v>
      </c>
      <c r="D24" s="1">
        <v>4</v>
      </c>
      <c r="E24" s="1">
        <v>9</v>
      </c>
      <c r="G24" s="53">
        <f>_ověření!H23/40</f>
        <v>0</v>
      </c>
      <c r="H24" s="54" t="s">
        <v>1</v>
      </c>
      <c r="I24" s="8">
        <v>7</v>
      </c>
      <c r="J24" s="8">
        <v>3</v>
      </c>
      <c r="K24" s="8">
        <v>0</v>
      </c>
      <c r="L24" s="8">
        <v>1</v>
      </c>
      <c r="M24" s="52">
        <f t="shared" si="0"/>
        <v>11</v>
      </c>
      <c r="N24" s="53">
        <f t="shared" si="1"/>
        <v>0.27500000000000002</v>
      </c>
      <c r="O24" s="58"/>
      <c r="P24" s="59"/>
      <c r="Q24" s="59"/>
      <c r="R24" s="59"/>
      <c r="S24" s="59"/>
      <c r="T24" s="59"/>
      <c r="U24" s="60"/>
      <c r="V24" s="54" t="s">
        <v>1</v>
      </c>
      <c r="W24" s="8">
        <v>2</v>
      </c>
      <c r="X24" s="8">
        <v>3</v>
      </c>
      <c r="Y24" s="8">
        <v>1.5</v>
      </c>
      <c r="Z24" s="8">
        <v>1</v>
      </c>
      <c r="AA24" s="52">
        <f t="shared" si="4"/>
        <v>7.5</v>
      </c>
      <c r="AB24" s="53">
        <f t="shared" si="5"/>
        <v>0.1875</v>
      </c>
      <c r="AC24" s="58"/>
      <c r="AD24" s="59"/>
      <c r="AE24" s="59"/>
      <c r="AF24" s="59"/>
      <c r="AG24" s="59"/>
      <c r="AH24" s="59"/>
      <c r="AI24" s="60"/>
      <c r="AJ24" s="65" t="s">
        <v>1</v>
      </c>
      <c r="AK24" s="8">
        <v>3</v>
      </c>
      <c r="AL24" s="8">
        <v>1</v>
      </c>
      <c r="AM24" s="8">
        <v>2.5</v>
      </c>
      <c r="AN24" s="8">
        <v>0</v>
      </c>
      <c r="AO24" s="12">
        <f t="shared" si="8"/>
        <v>6.5</v>
      </c>
      <c r="AP24" s="66">
        <f t="shared" si="9"/>
        <v>0.16250000000000001</v>
      </c>
      <c r="AQ24" s="65" t="s">
        <v>1</v>
      </c>
      <c r="AR24" s="8">
        <v>10</v>
      </c>
      <c r="AS24" s="8">
        <v>4</v>
      </c>
      <c r="AT24" s="8">
        <v>1.5</v>
      </c>
      <c r="AU24" s="8">
        <v>8.5</v>
      </c>
      <c r="AV24" s="12">
        <f t="shared" si="10"/>
        <v>24</v>
      </c>
      <c r="AW24" s="66">
        <f t="shared" si="11"/>
        <v>0.6</v>
      </c>
      <c r="AX24" s="52" t="s">
        <v>1</v>
      </c>
      <c r="AY24" s="8">
        <v>8</v>
      </c>
      <c r="AZ24" s="8">
        <v>3.5</v>
      </c>
      <c r="BA24" s="8">
        <v>3</v>
      </c>
      <c r="BB24" s="8">
        <v>2</v>
      </c>
      <c r="BC24" s="52">
        <f t="shared" si="12"/>
        <v>16.5</v>
      </c>
      <c r="BD24" s="53">
        <f t="shared" si="13"/>
        <v>0.41249999999999998</v>
      </c>
      <c r="BE24" s="70" t="s">
        <v>1</v>
      </c>
      <c r="BF24" s="1">
        <v>10</v>
      </c>
      <c r="BG24" s="1">
        <v>1</v>
      </c>
      <c r="BH24" s="1">
        <v>2.5</v>
      </c>
      <c r="BI24" s="1">
        <v>2.5</v>
      </c>
      <c r="BJ24" s="16">
        <f t="shared" si="14"/>
        <v>16</v>
      </c>
      <c r="BK24" s="71">
        <f t="shared" si="15"/>
        <v>0.4</v>
      </c>
      <c r="BL24" s="58"/>
      <c r="BM24" s="59"/>
      <c r="BN24" s="59"/>
      <c r="BO24" s="59"/>
      <c r="BP24" s="59"/>
      <c r="BQ24" s="59"/>
      <c r="BR24" s="60"/>
      <c r="BS24" s="58"/>
      <c r="BT24" s="59"/>
      <c r="BU24" s="59"/>
      <c r="BV24" s="59"/>
      <c r="BW24" s="59"/>
      <c r="BX24" s="59"/>
      <c r="BY24" s="60"/>
      <c r="BZ24" s="58"/>
      <c r="CA24" s="59"/>
      <c r="CB24" s="59"/>
      <c r="CC24" s="59"/>
      <c r="CD24" s="59"/>
      <c r="CE24" s="59"/>
      <c r="CF24" s="59"/>
      <c r="CG24" s="60"/>
    </row>
    <row r="25" spans="1:85" ht="15.75" x14ac:dyDescent="0.25">
      <c r="A25" s="52" t="s">
        <v>2</v>
      </c>
      <c r="B25" s="45">
        <v>9</v>
      </c>
      <c r="C25" s="1">
        <v>0</v>
      </c>
      <c r="D25" s="1">
        <v>4</v>
      </c>
      <c r="E25" s="1">
        <v>6</v>
      </c>
      <c r="G25" s="53">
        <f>_ověření!H24/40</f>
        <v>0</v>
      </c>
      <c r="H25" s="54" t="s">
        <v>1</v>
      </c>
      <c r="I25" s="8">
        <v>7</v>
      </c>
      <c r="J25" s="8">
        <v>1</v>
      </c>
      <c r="K25" s="8">
        <v>0.5</v>
      </c>
      <c r="L25" s="8">
        <v>2</v>
      </c>
      <c r="M25" s="52">
        <f t="shared" si="0"/>
        <v>10.5</v>
      </c>
      <c r="N25" s="53">
        <f t="shared" si="1"/>
        <v>0.26250000000000001</v>
      </c>
      <c r="O25" s="58"/>
      <c r="P25" s="59"/>
      <c r="Q25" s="59"/>
      <c r="R25" s="59"/>
      <c r="S25" s="59"/>
      <c r="T25" s="59"/>
      <c r="U25" s="60"/>
      <c r="V25" s="58"/>
      <c r="W25" s="59"/>
      <c r="X25" s="59"/>
      <c r="Y25" s="59"/>
      <c r="Z25" s="59"/>
      <c r="AA25" s="59"/>
      <c r="AB25" s="60"/>
      <c r="AC25" s="58"/>
      <c r="AD25" s="59"/>
      <c r="AE25" s="59"/>
      <c r="AF25" s="59"/>
      <c r="AG25" s="59"/>
      <c r="AH25" s="59"/>
      <c r="AI25" s="60"/>
      <c r="AJ25" s="58"/>
      <c r="AK25" s="59"/>
      <c r="AL25" s="59"/>
      <c r="AM25" s="59"/>
      <c r="AN25" s="59"/>
      <c r="AO25" s="59"/>
      <c r="AP25" s="60"/>
      <c r="AQ25" s="58"/>
      <c r="AR25" s="59"/>
      <c r="AS25" s="59"/>
      <c r="AT25" s="59"/>
      <c r="AU25" s="59"/>
      <c r="AV25" s="59"/>
      <c r="AW25" s="60"/>
      <c r="AX25" s="52" t="s">
        <v>2</v>
      </c>
      <c r="AY25" s="8">
        <v>8</v>
      </c>
      <c r="AZ25" s="8">
        <v>3.5</v>
      </c>
      <c r="BA25" s="8">
        <v>3.5</v>
      </c>
      <c r="BB25" s="8">
        <v>0.5</v>
      </c>
      <c r="BC25" s="52">
        <f t="shared" si="12"/>
        <v>15.5</v>
      </c>
      <c r="BD25" s="53">
        <f t="shared" si="13"/>
        <v>0.38750000000000001</v>
      </c>
      <c r="BE25" s="70" t="s">
        <v>1</v>
      </c>
      <c r="BF25" s="1">
        <v>3</v>
      </c>
      <c r="BG25" s="1">
        <v>0.5</v>
      </c>
      <c r="BH25" s="1">
        <v>10</v>
      </c>
      <c r="BI25" s="1">
        <v>2</v>
      </c>
      <c r="BJ25" s="16">
        <f t="shared" si="14"/>
        <v>15.5</v>
      </c>
      <c r="BK25" s="71">
        <f t="shared" si="15"/>
        <v>0.38750000000000001</v>
      </c>
      <c r="BL25" s="58"/>
      <c r="BM25" s="59"/>
      <c r="BN25" s="59"/>
      <c r="BO25" s="59"/>
      <c r="BP25" s="59"/>
      <c r="BQ25" s="59"/>
      <c r="BR25" s="60"/>
      <c r="BS25" s="58"/>
      <c r="BT25" s="59"/>
      <c r="BU25" s="59"/>
      <c r="BV25" s="59"/>
      <c r="BW25" s="59"/>
      <c r="BX25" s="59"/>
      <c r="BY25" s="60"/>
      <c r="BZ25" s="58"/>
      <c r="CA25" s="59"/>
      <c r="CB25" s="59"/>
      <c r="CC25" s="59"/>
      <c r="CD25" s="59"/>
      <c r="CE25" s="59"/>
      <c r="CF25" s="59"/>
      <c r="CG25" s="60"/>
    </row>
    <row r="26" spans="1:85" ht="15.75" x14ac:dyDescent="0.25">
      <c r="A26" s="52" t="s">
        <v>1</v>
      </c>
      <c r="B26" s="45">
        <v>3</v>
      </c>
      <c r="C26" s="1">
        <v>2</v>
      </c>
      <c r="D26" s="1">
        <v>7</v>
      </c>
      <c r="E26" s="1">
        <v>5</v>
      </c>
      <c r="G26" s="53">
        <f>_ověření!H25/40</f>
        <v>0</v>
      </c>
      <c r="H26" s="55"/>
      <c r="I26" s="56"/>
      <c r="J26" s="56"/>
      <c r="K26" s="56"/>
      <c r="L26" s="56"/>
      <c r="M26" s="56"/>
      <c r="N26" s="57"/>
      <c r="O26" s="58"/>
      <c r="P26" s="59"/>
      <c r="Q26" s="59"/>
      <c r="R26" s="59"/>
      <c r="S26" s="59"/>
      <c r="T26" s="59"/>
      <c r="U26" s="60"/>
      <c r="V26" s="58"/>
      <c r="W26" s="59"/>
      <c r="X26" s="59"/>
      <c r="Y26" s="59"/>
      <c r="Z26" s="59"/>
      <c r="AA26" s="59"/>
      <c r="AB26" s="60"/>
      <c r="AC26" s="58"/>
      <c r="AD26" s="59"/>
      <c r="AE26" s="59"/>
      <c r="AF26" s="59"/>
      <c r="AG26" s="59"/>
      <c r="AH26" s="59"/>
      <c r="AI26" s="60"/>
      <c r="AJ26" s="58"/>
      <c r="AK26" s="59"/>
      <c r="AL26" s="59"/>
      <c r="AM26" s="59"/>
      <c r="AN26" s="59"/>
      <c r="AO26" s="59"/>
      <c r="AP26" s="60"/>
      <c r="AQ26" s="58"/>
      <c r="AR26" s="59"/>
      <c r="AS26" s="59"/>
      <c r="AT26" s="59"/>
      <c r="AU26" s="59"/>
      <c r="AV26" s="59"/>
      <c r="AW26" s="60"/>
      <c r="AX26" s="52" t="s">
        <v>2</v>
      </c>
      <c r="AY26" s="8">
        <v>3</v>
      </c>
      <c r="AZ26" s="8">
        <v>4</v>
      </c>
      <c r="BA26" s="8">
        <v>6</v>
      </c>
      <c r="BB26" s="8">
        <v>2</v>
      </c>
      <c r="BC26" s="52">
        <f t="shared" si="12"/>
        <v>15</v>
      </c>
      <c r="BD26" s="53">
        <f t="shared" si="13"/>
        <v>0.375</v>
      </c>
      <c r="BE26" s="70" t="s">
        <v>2</v>
      </c>
      <c r="BF26" s="1">
        <v>4</v>
      </c>
      <c r="BG26" s="1">
        <v>1</v>
      </c>
      <c r="BH26" s="1">
        <v>3.5</v>
      </c>
      <c r="BI26" s="1">
        <v>7</v>
      </c>
      <c r="BJ26" s="16">
        <f t="shared" si="14"/>
        <v>15.5</v>
      </c>
      <c r="BK26" s="71">
        <f t="shared" si="15"/>
        <v>0.38750000000000001</v>
      </c>
      <c r="BL26" s="58"/>
      <c r="BM26" s="59"/>
      <c r="BN26" s="59"/>
      <c r="BO26" s="59"/>
      <c r="BP26" s="59"/>
      <c r="BQ26" s="59"/>
      <c r="BR26" s="60"/>
      <c r="BS26" s="58"/>
      <c r="BT26" s="59"/>
      <c r="BU26" s="59"/>
      <c r="BV26" s="59"/>
      <c r="BW26" s="59"/>
      <c r="BX26" s="59"/>
      <c r="BY26" s="60"/>
      <c r="BZ26" s="58"/>
      <c r="CA26" s="59"/>
      <c r="CB26" s="59"/>
      <c r="CC26" s="59"/>
      <c r="CD26" s="59"/>
      <c r="CE26" s="59"/>
      <c r="CF26" s="59"/>
      <c r="CG26" s="60"/>
    </row>
    <row r="27" spans="1:85" ht="15.75" x14ac:dyDescent="0.25">
      <c r="A27" s="52" t="s">
        <v>1</v>
      </c>
      <c r="B27" s="45">
        <v>4</v>
      </c>
      <c r="C27" s="1">
        <v>1.5</v>
      </c>
      <c r="D27" s="1">
        <v>4</v>
      </c>
      <c r="E27" s="1">
        <v>5.5</v>
      </c>
      <c r="G27" s="53">
        <f>_ověření!H26/40</f>
        <v>0</v>
      </c>
      <c r="H27" s="58"/>
      <c r="I27" s="59"/>
      <c r="J27" s="59"/>
      <c r="K27" s="59"/>
      <c r="L27" s="59"/>
      <c r="M27" s="59"/>
      <c r="N27" s="60"/>
      <c r="O27" s="58"/>
      <c r="P27" s="59"/>
      <c r="Q27" s="59"/>
      <c r="R27" s="59"/>
      <c r="S27" s="59"/>
      <c r="T27" s="59"/>
      <c r="U27" s="60"/>
      <c r="V27" s="58"/>
      <c r="W27" s="59"/>
      <c r="X27" s="59"/>
      <c r="Y27" s="59"/>
      <c r="Z27" s="59"/>
      <c r="AA27" s="59"/>
      <c r="AB27" s="60"/>
      <c r="AC27" s="58"/>
      <c r="AD27" s="59"/>
      <c r="AE27" s="59"/>
      <c r="AF27" s="59"/>
      <c r="AG27" s="59"/>
      <c r="AH27" s="59"/>
      <c r="AI27" s="60"/>
      <c r="AJ27" s="58"/>
      <c r="AK27" s="59"/>
      <c r="AL27" s="59"/>
      <c r="AM27" s="59"/>
      <c r="AN27" s="59"/>
      <c r="AO27" s="59"/>
      <c r="AP27" s="60"/>
      <c r="AQ27" s="58"/>
      <c r="AR27" s="59"/>
      <c r="AS27" s="59"/>
      <c r="AT27" s="59"/>
      <c r="AU27" s="59"/>
      <c r="AV27" s="59"/>
      <c r="AW27" s="60"/>
      <c r="AX27" s="52" t="s">
        <v>2</v>
      </c>
      <c r="AY27" s="8">
        <v>1</v>
      </c>
      <c r="AZ27" s="8">
        <v>5.5</v>
      </c>
      <c r="BA27" s="8">
        <v>4.5</v>
      </c>
      <c r="BB27" s="8">
        <v>3</v>
      </c>
      <c r="BC27" s="52">
        <f t="shared" si="12"/>
        <v>14</v>
      </c>
      <c r="BD27" s="53">
        <f t="shared" si="13"/>
        <v>0.35</v>
      </c>
      <c r="BE27" s="70" t="s">
        <v>1</v>
      </c>
      <c r="BF27" s="1">
        <v>4</v>
      </c>
      <c r="BG27" s="1">
        <v>0</v>
      </c>
      <c r="BH27" s="1">
        <v>0</v>
      </c>
      <c r="BI27" s="1">
        <v>0.5</v>
      </c>
      <c r="BJ27" s="16">
        <f t="shared" si="14"/>
        <v>4.5</v>
      </c>
      <c r="BK27" s="71">
        <f t="shared" si="15"/>
        <v>0.1125</v>
      </c>
      <c r="BL27" s="58"/>
      <c r="BM27" s="59"/>
      <c r="BN27" s="59"/>
      <c r="BO27" s="59"/>
      <c r="BP27" s="59"/>
      <c r="BQ27" s="59"/>
      <c r="BR27" s="60"/>
      <c r="BS27" s="58"/>
      <c r="BT27" s="59"/>
      <c r="BU27" s="59"/>
      <c r="BV27" s="59"/>
      <c r="BW27" s="59"/>
      <c r="BX27" s="59"/>
      <c r="BY27" s="60"/>
      <c r="BZ27" s="58"/>
      <c r="CA27" s="59"/>
      <c r="CB27" s="59"/>
      <c r="CC27" s="59"/>
      <c r="CD27" s="59"/>
      <c r="CE27" s="59"/>
      <c r="CF27" s="59"/>
      <c r="CG27" s="60"/>
    </row>
    <row r="28" spans="1:85" ht="15.75" x14ac:dyDescent="0.25">
      <c r="A28" s="52" t="s">
        <v>1</v>
      </c>
      <c r="B28" s="45">
        <v>3</v>
      </c>
      <c r="C28" s="1">
        <v>0</v>
      </c>
      <c r="D28" s="1">
        <v>0</v>
      </c>
      <c r="E28" s="1">
        <v>7</v>
      </c>
      <c r="G28" s="53">
        <f>_ověření!H27/40</f>
        <v>0</v>
      </c>
      <c r="H28" s="58"/>
      <c r="I28" s="59"/>
      <c r="J28" s="59"/>
      <c r="K28" s="59"/>
      <c r="L28" s="59"/>
      <c r="M28" s="59"/>
      <c r="N28" s="60"/>
      <c r="O28" s="58"/>
      <c r="P28" s="59"/>
      <c r="Q28" s="59"/>
      <c r="R28" s="59"/>
      <c r="S28" s="59"/>
      <c r="T28" s="59"/>
      <c r="U28" s="60"/>
      <c r="V28" s="58"/>
      <c r="W28" s="59"/>
      <c r="X28" s="59"/>
      <c r="Y28" s="59"/>
      <c r="Z28" s="59"/>
      <c r="AA28" s="59"/>
      <c r="AB28" s="60"/>
      <c r="AC28" s="58"/>
      <c r="AD28" s="59"/>
      <c r="AE28" s="59"/>
      <c r="AF28" s="59"/>
      <c r="AG28" s="59"/>
      <c r="AH28" s="59"/>
      <c r="AI28" s="60"/>
      <c r="AJ28" s="58"/>
      <c r="AK28" s="59"/>
      <c r="AL28" s="59"/>
      <c r="AM28" s="59"/>
      <c r="AN28" s="59"/>
      <c r="AO28" s="59"/>
      <c r="AP28" s="60"/>
      <c r="AQ28" s="58"/>
      <c r="AR28" s="59"/>
      <c r="AS28" s="59"/>
      <c r="AT28" s="59"/>
      <c r="AU28" s="59"/>
      <c r="AV28" s="59"/>
      <c r="AW28" s="60"/>
      <c r="AX28" s="52" t="s">
        <v>1</v>
      </c>
      <c r="AY28" s="8">
        <v>5</v>
      </c>
      <c r="AZ28" s="8">
        <v>2</v>
      </c>
      <c r="BA28" s="8">
        <v>5</v>
      </c>
      <c r="BB28" s="8">
        <v>1</v>
      </c>
      <c r="BC28" s="52">
        <f t="shared" si="12"/>
        <v>13</v>
      </c>
      <c r="BD28" s="53">
        <f t="shared" si="13"/>
        <v>0.32500000000000001</v>
      </c>
    </row>
    <row r="29" spans="1:85" ht="15.75" x14ac:dyDescent="0.25">
      <c r="A29" s="9"/>
      <c r="AX29" s="52" t="s">
        <v>1</v>
      </c>
      <c r="AY29" s="8">
        <v>2</v>
      </c>
      <c r="AZ29" s="8">
        <v>3.5</v>
      </c>
      <c r="BA29" s="8">
        <v>4</v>
      </c>
      <c r="BB29" s="8">
        <v>2.5</v>
      </c>
      <c r="BC29" s="52">
        <f t="shared" si="12"/>
        <v>12</v>
      </c>
      <c r="BD29" s="53">
        <f t="shared" si="13"/>
        <v>0.3</v>
      </c>
    </row>
    <row r="30" spans="1:85" ht="15.75" x14ac:dyDescent="0.25">
      <c r="AX30" s="52" t="s">
        <v>2</v>
      </c>
      <c r="AY30" s="8">
        <v>2</v>
      </c>
      <c r="AZ30" s="8">
        <v>5</v>
      </c>
      <c r="BA30" s="8">
        <v>4</v>
      </c>
      <c r="BB30" s="8">
        <v>0</v>
      </c>
      <c r="BC30" s="52">
        <f t="shared" si="12"/>
        <v>11</v>
      </c>
      <c r="BD30" s="53">
        <f t="shared" si="13"/>
        <v>0.27500000000000002</v>
      </c>
    </row>
    <row r="31" spans="1:85" ht="15.75" x14ac:dyDescent="0.25">
      <c r="A31" s="49" t="s">
        <v>23</v>
      </c>
      <c r="B31" s="47" t="s">
        <v>24</v>
      </c>
      <c r="C31" s="47" t="s">
        <v>24</v>
      </c>
      <c r="D31" s="47" t="s">
        <v>27</v>
      </c>
      <c r="E31" s="47" t="s">
        <v>27</v>
      </c>
      <c r="H31" s="49" t="s">
        <v>23</v>
      </c>
      <c r="I31" s="47" t="s">
        <v>24</v>
      </c>
      <c r="J31" s="47" t="s">
        <v>24</v>
      </c>
      <c r="K31" s="47" t="s">
        <v>27</v>
      </c>
      <c r="L31" s="47" t="s">
        <v>27</v>
      </c>
      <c r="O31" s="49" t="s">
        <v>23</v>
      </c>
      <c r="P31" s="47" t="s">
        <v>24</v>
      </c>
      <c r="Q31" s="47" t="s">
        <v>24</v>
      </c>
      <c r="R31" s="47" t="s">
        <v>27</v>
      </c>
      <c r="S31" s="47" t="s">
        <v>27</v>
      </c>
      <c r="V31" s="49" t="s">
        <v>23</v>
      </c>
      <c r="W31" s="47" t="s">
        <v>24</v>
      </c>
      <c r="X31" s="47" t="s">
        <v>24</v>
      </c>
      <c r="Y31" s="47" t="s">
        <v>27</v>
      </c>
      <c r="Z31" s="47" t="s">
        <v>27</v>
      </c>
      <c r="AC31" s="49" t="s">
        <v>23</v>
      </c>
      <c r="AD31" s="47" t="s">
        <v>24</v>
      </c>
      <c r="AE31" s="47" t="s">
        <v>24</v>
      </c>
      <c r="AF31" s="47" t="s">
        <v>27</v>
      </c>
      <c r="AG31" s="47" t="s">
        <v>27</v>
      </c>
      <c r="AJ31" s="49" t="s">
        <v>23</v>
      </c>
      <c r="AK31" s="47" t="s">
        <v>24</v>
      </c>
      <c r="AL31" s="47" t="s">
        <v>24</v>
      </c>
      <c r="AM31" s="47" t="s">
        <v>27</v>
      </c>
      <c r="AN31" s="47" t="s">
        <v>27</v>
      </c>
      <c r="AQ31" s="49" t="s">
        <v>23</v>
      </c>
      <c r="AR31" s="47" t="s">
        <v>24</v>
      </c>
      <c r="AS31" s="47" t="s">
        <v>24</v>
      </c>
      <c r="AT31" s="47" t="s">
        <v>27</v>
      </c>
      <c r="AU31" s="47" t="s">
        <v>27</v>
      </c>
      <c r="AX31" s="49" t="s">
        <v>23</v>
      </c>
      <c r="AY31" s="47" t="s">
        <v>24</v>
      </c>
      <c r="AZ31" s="47" t="s">
        <v>24</v>
      </c>
      <c r="BA31" s="47" t="s">
        <v>27</v>
      </c>
      <c r="BB31" s="47" t="s">
        <v>27</v>
      </c>
      <c r="BE31" s="49" t="s">
        <v>23</v>
      </c>
      <c r="BF31" s="47" t="s">
        <v>24</v>
      </c>
      <c r="BG31" s="47" t="s">
        <v>24</v>
      </c>
      <c r="BH31" s="47" t="s">
        <v>27</v>
      </c>
      <c r="BI31" s="47" t="s">
        <v>27</v>
      </c>
      <c r="BL31" s="49" t="s">
        <v>23</v>
      </c>
      <c r="BM31" s="47" t="s">
        <v>24</v>
      </c>
      <c r="BN31" s="47" t="s">
        <v>24</v>
      </c>
      <c r="BO31" s="47" t="s">
        <v>27</v>
      </c>
      <c r="BP31" s="47" t="s">
        <v>27</v>
      </c>
      <c r="BS31" s="49" t="s">
        <v>23</v>
      </c>
      <c r="BT31" s="47" t="s">
        <v>24</v>
      </c>
      <c r="BU31" s="47" t="s">
        <v>24</v>
      </c>
      <c r="BV31" s="47" t="s">
        <v>27</v>
      </c>
      <c r="BW31" s="47" t="s">
        <v>27</v>
      </c>
      <c r="BZ31" s="49" t="s">
        <v>23</v>
      </c>
      <c r="CA31" s="47" t="s">
        <v>24</v>
      </c>
      <c r="CB31" s="47" t="s">
        <v>24</v>
      </c>
      <c r="CC31" s="47" t="s">
        <v>27</v>
      </c>
      <c r="CD31" s="47" t="s">
        <v>27</v>
      </c>
    </row>
    <row r="32" spans="1:85" ht="15.75" x14ac:dyDescent="0.25">
      <c r="A32" s="43">
        <v>10</v>
      </c>
      <c r="B32" s="46">
        <f>COUNTIF($B$3:$B$28,A32)</f>
        <v>12</v>
      </c>
      <c r="C32" s="2">
        <f>COUNTIF($C$3:$C$28,A32)</f>
        <v>9</v>
      </c>
      <c r="D32" s="2">
        <f>COUNTIF($D$3:$D$28,A32)</f>
        <v>13</v>
      </c>
      <c r="E32" s="2">
        <f>COUNTIF($E$3:$E$28,A32)</f>
        <v>4</v>
      </c>
      <c r="H32" s="43">
        <v>10</v>
      </c>
      <c r="I32" s="46">
        <f>COUNTIF($I$3:$I$28,H32)</f>
        <v>12</v>
      </c>
      <c r="J32" s="2">
        <f>COUNTIF($J$3:$J$28,H32)</f>
        <v>3</v>
      </c>
      <c r="K32" s="2">
        <f>COUNTIF($K$3:$K$28,H32)</f>
        <v>11</v>
      </c>
      <c r="L32" s="2">
        <f>COUNTIF($L$3:$L$28,H32)</f>
        <v>3</v>
      </c>
      <c r="O32" s="43">
        <v>10</v>
      </c>
      <c r="P32" s="46">
        <f>COUNTIF($P$3:$P$28,O32)</f>
        <v>4</v>
      </c>
      <c r="Q32" s="2">
        <f>COUNTIF($Q$3:$Q$28,O32)</f>
        <v>14</v>
      </c>
      <c r="R32" s="2">
        <f>COUNTIF($R$3:$R$28,O32)</f>
        <v>4</v>
      </c>
      <c r="S32" s="2">
        <f>COUNTIF($S$3:$S$28,O32)</f>
        <v>1</v>
      </c>
      <c r="V32" s="43">
        <v>10</v>
      </c>
      <c r="W32" s="46">
        <f>COUNTIF($W$3:$W$28,V32)</f>
        <v>3</v>
      </c>
      <c r="X32" s="2">
        <f>COUNTIF($X$3:$X$28,V32)</f>
        <v>0</v>
      </c>
      <c r="Y32" s="2">
        <f>COUNTIF($Y$3:$Y$28,V32)</f>
        <v>2</v>
      </c>
      <c r="Z32" s="2">
        <f>COUNTIF($Z$3:$Z$28,V32)</f>
        <v>1</v>
      </c>
      <c r="AC32" s="43">
        <v>10</v>
      </c>
      <c r="AD32" s="46">
        <f>COUNTIF($AD$3:$AD$28,AC32)</f>
        <v>2</v>
      </c>
      <c r="AE32" s="2">
        <f>COUNTIF($AE$3:$AE$28,AC32)</f>
        <v>3</v>
      </c>
      <c r="AF32" s="2">
        <f>COUNTIF($AF$3:$AF$28,AC32)</f>
        <v>0</v>
      </c>
      <c r="AG32" s="2">
        <f>COUNTIF($AG$3:$AG$28,AC32)</f>
        <v>4</v>
      </c>
      <c r="AJ32" s="43">
        <v>10</v>
      </c>
      <c r="AK32" s="46">
        <f>COUNTIF($AK$3:$AK$28,AJ32)</f>
        <v>0</v>
      </c>
      <c r="AL32" s="2">
        <f>COUNTIF($AL$3:$AL$28,AJ32)</f>
        <v>6</v>
      </c>
      <c r="AM32" s="2">
        <f>COUNTIF($AM$3:$AM$28,AJ32)</f>
        <v>0</v>
      </c>
      <c r="AN32" s="2">
        <f>COUNTIF($AN$3:$AN$28,AJ32)</f>
        <v>1</v>
      </c>
      <c r="AQ32" s="43">
        <v>10</v>
      </c>
      <c r="AR32" s="46">
        <f>COUNTIF($AR$3:$AR$28,AQ32)</f>
        <v>16</v>
      </c>
      <c r="AS32" s="2">
        <f>COUNTIF($AS$3:$AS$28,AQ32)</f>
        <v>3</v>
      </c>
      <c r="AT32" s="2">
        <f>COUNTIF($AT$3:$AT$28,AQ32)</f>
        <v>3</v>
      </c>
      <c r="AU32" s="2">
        <f>COUNTIF($AU$3:$AU$28,AQ32)</f>
        <v>8</v>
      </c>
      <c r="AX32" s="43">
        <v>10</v>
      </c>
      <c r="AY32" s="46">
        <f>COUNTIF($AY$3:$AY$30,AX32)</f>
        <v>1</v>
      </c>
      <c r="AZ32" s="2">
        <f>COUNTIF($AZ$3:$AZ$30,AX32)</f>
        <v>4</v>
      </c>
      <c r="BA32" s="2">
        <f>COUNTIF($BA$3:$BA$30,AX32)</f>
        <v>0</v>
      </c>
      <c r="BB32" s="2">
        <f>COUNTIF($BB$3:$BB$30,AX32)</f>
        <v>0</v>
      </c>
      <c r="BE32" s="43">
        <v>10</v>
      </c>
      <c r="BF32" s="46">
        <f>COUNTIF($BF$3:$BF$30,BE32)</f>
        <v>11</v>
      </c>
      <c r="BG32" s="2">
        <f>COUNTIF($BG$3:$BG$30,BE32)</f>
        <v>2</v>
      </c>
      <c r="BH32" s="2">
        <f>COUNTIF($BH$3:$BH$30,BE32)</f>
        <v>7</v>
      </c>
      <c r="BI32" s="2">
        <f>COUNTIF($BI$3:$BI$30,BE32)</f>
        <v>5</v>
      </c>
      <c r="BL32" s="43">
        <v>10</v>
      </c>
      <c r="BM32" s="46">
        <f>COUNTIF($BM$3:$BM$30,BL32)</f>
        <v>10</v>
      </c>
      <c r="BN32" s="2">
        <f>COUNTIF($BN$3:$BN$30,BL32)</f>
        <v>7</v>
      </c>
      <c r="BO32" s="2">
        <f>COUNTIF($BO$3:$BO$30,BL32)</f>
        <v>7</v>
      </c>
      <c r="BP32" s="2">
        <f>COUNTIF($BP$3:$BP$30,BL32)</f>
        <v>2</v>
      </c>
      <c r="BS32" s="43">
        <v>10</v>
      </c>
      <c r="BT32" s="46">
        <f>COUNTIF($BT$3:$BT$30,BS32)</f>
        <v>8</v>
      </c>
      <c r="BU32" s="2">
        <f>COUNTIF($BU$3:$BU$30,BS32)</f>
        <v>7</v>
      </c>
      <c r="BV32" s="2">
        <f>COUNTIF($BV$3:$BV$30,BS32)</f>
        <v>3</v>
      </c>
      <c r="BW32" s="2">
        <f>COUNTIF($BW$3:$BW$30,BS32)</f>
        <v>3</v>
      </c>
      <c r="BZ32" s="43">
        <v>10</v>
      </c>
      <c r="CA32" s="46">
        <f>COUNTIF($CA$3:$CA$30,BZ32)</f>
        <v>13</v>
      </c>
      <c r="CB32" s="2">
        <f>COUNTIF($CB$3:$CB$30,BZ32)</f>
        <v>1</v>
      </c>
      <c r="CC32" s="2">
        <f>COUNTIF($CC$3:$CC$30,BZ32)</f>
        <v>2</v>
      </c>
      <c r="CD32" s="2">
        <f>COUNTIF($CD$3:$CD$30,BZ32)</f>
        <v>0</v>
      </c>
    </row>
    <row r="33" spans="1:82" ht="15.75" x14ac:dyDescent="0.25">
      <c r="A33" s="46">
        <v>9.5</v>
      </c>
      <c r="B33" s="46">
        <f t="shared" ref="B33:B52" si="21">COUNTIF($B$3:$B$28,A33)</f>
        <v>1</v>
      </c>
      <c r="C33" s="2">
        <f t="shared" ref="C33:C52" si="22">COUNTIF($C$3:$C$28,A33)</f>
        <v>0</v>
      </c>
      <c r="D33" s="2">
        <f t="shared" ref="D33:D52" si="23">COUNTIF($D$3:$D$28,A33)</f>
        <v>2</v>
      </c>
      <c r="E33" s="2">
        <f t="shared" ref="E33:E52" si="24">COUNTIF($E$3:$E$28,A33)</f>
        <v>0</v>
      </c>
      <c r="H33" s="46">
        <v>9.5</v>
      </c>
      <c r="I33" s="46">
        <f t="shared" ref="I33:I52" si="25">COUNTIF($I$3:$I$28,H33)</f>
        <v>1</v>
      </c>
      <c r="J33" s="2">
        <f t="shared" ref="J33:J52" si="26">COUNTIF($J$3:$J$28,H33)</f>
        <v>0</v>
      </c>
      <c r="K33" s="2">
        <f t="shared" ref="K33:K52" si="27">COUNTIF($K$3:$K$28,H33)</f>
        <v>0</v>
      </c>
      <c r="L33" s="2">
        <f t="shared" ref="L33:L52" si="28">COUNTIF($L$3:$L$28,H33)</f>
        <v>0</v>
      </c>
      <c r="O33" s="46">
        <v>9.5</v>
      </c>
      <c r="P33" s="46">
        <f t="shared" ref="P33:P52" si="29">COUNTIF($P$3:$P$28,O33)</f>
        <v>11</v>
      </c>
      <c r="Q33" s="2">
        <f t="shared" ref="Q33:Q52" si="30">COUNTIF($Q$3:$Q$28,O33)</f>
        <v>0</v>
      </c>
      <c r="R33" s="2">
        <f t="shared" ref="R33:R52" si="31">COUNTIF($R$3:$R$28,O33)</f>
        <v>1</v>
      </c>
      <c r="S33" s="2">
        <f t="shared" ref="S33:S52" si="32">COUNTIF($S$3:$S$28,O33)</f>
        <v>0</v>
      </c>
      <c r="V33" s="46">
        <v>9.5</v>
      </c>
      <c r="W33" s="46">
        <f t="shared" ref="W33:W52" si="33">COUNTIF($W$3:$W$28,V33)</f>
        <v>0</v>
      </c>
      <c r="X33" s="2">
        <f t="shared" ref="X33:X52" si="34">COUNTIF($X$3:$X$28,V33)</f>
        <v>0</v>
      </c>
      <c r="Y33" s="2">
        <f t="shared" ref="Y33:Y52" si="35">COUNTIF($Y$3:$Y$28,V33)</f>
        <v>0</v>
      </c>
      <c r="Z33" s="2">
        <f t="shared" ref="Z33:Z52" si="36">COUNTIF($Z$3:$Z$28,V33)</f>
        <v>0</v>
      </c>
      <c r="AC33" s="46">
        <v>9.5</v>
      </c>
      <c r="AD33" s="46">
        <f t="shared" ref="AD33:AD52" si="37">COUNTIF($AD$3:$AD$28,AC33)</f>
        <v>0</v>
      </c>
      <c r="AE33" s="2">
        <f t="shared" ref="AE33:AE52" si="38">COUNTIF($AE$3:$AE$28,AC33)</f>
        <v>2</v>
      </c>
      <c r="AF33" s="2">
        <f t="shared" ref="AF33:AF52" si="39">COUNTIF($AF$3:$AF$28,AC33)</f>
        <v>0</v>
      </c>
      <c r="AG33" s="2">
        <f t="shared" ref="AG33:AG52" si="40">COUNTIF($AG$3:$AG$28,AC33)</f>
        <v>0</v>
      </c>
      <c r="AJ33" s="46">
        <v>9.5</v>
      </c>
      <c r="AK33" s="46">
        <f t="shared" ref="AK33:AK52" si="41">COUNTIF($AK$3:$AK$28,AJ33)</f>
        <v>0</v>
      </c>
      <c r="AL33" s="2">
        <f t="shared" ref="AL33:AL52" si="42">COUNTIF($AL$3:$AL$28,AJ33)</f>
        <v>2</v>
      </c>
      <c r="AM33" s="2">
        <f t="shared" ref="AM33:AM52" si="43">COUNTIF($AM$3:$AM$28,AJ33)</f>
        <v>0</v>
      </c>
      <c r="AN33" s="2">
        <f t="shared" ref="AN33:AN52" si="44">COUNTIF($AN$3:$AN$28,AJ33)</f>
        <v>2</v>
      </c>
      <c r="AQ33" s="46">
        <v>9.5</v>
      </c>
      <c r="AR33" s="46">
        <f t="shared" ref="AR33:AR52" si="45">COUNTIF($AR$3:$AR$28,AQ33)</f>
        <v>3</v>
      </c>
      <c r="AS33" s="2">
        <f t="shared" ref="AS33:AS52" si="46">COUNTIF($AS$3:$AS$28,AQ33)</f>
        <v>0</v>
      </c>
      <c r="AT33" s="2">
        <f t="shared" ref="AT33:AT52" si="47">COUNTIF($AT$3:$AT$28,AQ33)</f>
        <v>1</v>
      </c>
      <c r="AU33" s="2">
        <f t="shared" ref="AU33:AU52" si="48">COUNTIF($AU$3:$AU$28,AQ33)</f>
        <v>0</v>
      </c>
      <c r="AX33" s="46">
        <v>9.5</v>
      </c>
      <c r="AY33" s="46">
        <f t="shared" ref="AY33:AY52" si="49">COUNTIF($AY$3:$AY$30,AX33)</f>
        <v>0</v>
      </c>
      <c r="AZ33" s="2">
        <f t="shared" ref="AZ33:AZ51" si="50">COUNTIF($AZ$3:$AZ$30,AX33)</f>
        <v>2</v>
      </c>
      <c r="BA33" s="2">
        <f t="shared" ref="BA33:BA52" si="51">COUNTIF($BA$3:$BA$30,AX33)</f>
        <v>3</v>
      </c>
      <c r="BB33" s="2">
        <f t="shared" ref="BB33:BB52" si="52">COUNTIF($BB$3:$BB$30,AX33)</f>
        <v>0</v>
      </c>
      <c r="BE33" s="46">
        <v>9.5</v>
      </c>
      <c r="BF33" s="46">
        <f t="shared" ref="BF33:BF52" si="53">COUNTIF($BF$3:$BF$30,BE33)</f>
        <v>1</v>
      </c>
      <c r="BG33" s="2">
        <f t="shared" ref="BG33:BG52" si="54">COUNTIF($BG$3:$BG$30,BE33)</f>
        <v>0</v>
      </c>
      <c r="BH33" s="2">
        <f t="shared" ref="BH33:BH52" si="55">COUNTIF($BH$3:$BH$30,BE33)</f>
        <v>0</v>
      </c>
      <c r="BI33" s="2">
        <f t="shared" ref="BI33:BI52" si="56">COUNTIF($BI$3:$BI$30,BE33)</f>
        <v>0</v>
      </c>
      <c r="BL33" s="46">
        <v>9.5</v>
      </c>
      <c r="BM33" s="46">
        <f t="shared" ref="BM33:BM52" si="57">COUNTIF($BM$3:$BM$30,BL33)</f>
        <v>1</v>
      </c>
      <c r="BN33" s="2">
        <f t="shared" ref="BN33:BN52" si="58">COUNTIF($BN$3:$BN$30,BL33)</f>
        <v>0</v>
      </c>
      <c r="BO33" s="2">
        <f t="shared" ref="BO33:BO52" si="59">COUNTIF($BO$3:$BO$30,BL33)</f>
        <v>3</v>
      </c>
      <c r="BP33" s="2">
        <f t="shared" ref="BP33:BP52" si="60">COUNTIF($BP$3:$BP$30,BL33)</f>
        <v>0</v>
      </c>
      <c r="BS33" s="46">
        <v>9.5</v>
      </c>
      <c r="BT33" s="46">
        <f t="shared" ref="BT33:BT52" si="61">COUNTIF($BT$3:$BT$30,BS33)</f>
        <v>1</v>
      </c>
      <c r="BU33" s="2">
        <f t="shared" ref="BU33:BU52" si="62">COUNTIF($BU$3:$BU$30,BS33)</f>
        <v>0</v>
      </c>
      <c r="BV33" s="2">
        <f t="shared" ref="BV33:BV52" si="63">COUNTIF($BV$3:$BV$30,BS33)</f>
        <v>0</v>
      </c>
      <c r="BW33" s="2">
        <f t="shared" ref="BW33:BW51" si="64">COUNTIF($BW$3:$BW$30,BS33)</f>
        <v>0</v>
      </c>
      <c r="BZ33" s="46">
        <v>9.5</v>
      </c>
      <c r="CA33" s="46">
        <f t="shared" ref="CA33:CA52" si="65">COUNTIF($CA$3:$CA$30,BZ33)</f>
        <v>1</v>
      </c>
      <c r="CB33" s="2">
        <f t="shared" ref="CB33:CB52" si="66">COUNTIF($CB$3:$CB$30,BZ33)</f>
        <v>1</v>
      </c>
      <c r="CC33" s="2">
        <f t="shared" ref="CC33:CC52" si="67">COUNTIF($CC$3:$CC$30,BZ33)</f>
        <v>1</v>
      </c>
      <c r="CD33" s="2">
        <f t="shared" ref="CD33:CD52" si="68">COUNTIF($CD$3:$CD$30,BZ33)</f>
        <v>0</v>
      </c>
    </row>
    <row r="34" spans="1:82" ht="15.75" x14ac:dyDescent="0.25">
      <c r="A34" s="46">
        <v>9</v>
      </c>
      <c r="B34" s="46">
        <f t="shared" si="21"/>
        <v>4</v>
      </c>
      <c r="C34" s="2">
        <f t="shared" si="22"/>
        <v>0</v>
      </c>
      <c r="D34" s="2">
        <f t="shared" si="23"/>
        <v>1</v>
      </c>
      <c r="E34" s="2">
        <f t="shared" si="24"/>
        <v>4</v>
      </c>
      <c r="H34" s="46">
        <v>9</v>
      </c>
      <c r="I34" s="46">
        <f t="shared" si="25"/>
        <v>2</v>
      </c>
      <c r="J34" s="2">
        <f t="shared" si="26"/>
        <v>2</v>
      </c>
      <c r="K34" s="2">
        <f t="shared" si="27"/>
        <v>0</v>
      </c>
      <c r="L34" s="2">
        <f t="shared" si="28"/>
        <v>0</v>
      </c>
      <c r="O34" s="46">
        <v>9</v>
      </c>
      <c r="P34" s="46">
        <f t="shared" si="29"/>
        <v>1</v>
      </c>
      <c r="Q34" s="2">
        <f t="shared" si="30"/>
        <v>0</v>
      </c>
      <c r="R34" s="2">
        <f t="shared" si="31"/>
        <v>2</v>
      </c>
      <c r="S34" s="2">
        <f t="shared" si="32"/>
        <v>0</v>
      </c>
      <c r="V34" s="46">
        <v>9</v>
      </c>
      <c r="W34" s="46">
        <f t="shared" si="33"/>
        <v>0</v>
      </c>
      <c r="X34" s="2">
        <f t="shared" si="34"/>
        <v>1</v>
      </c>
      <c r="Y34" s="2">
        <f t="shared" si="35"/>
        <v>0</v>
      </c>
      <c r="Z34" s="2">
        <f t="shared" si="36"/>
        <v>0</v>
      </c>
      <c r="AC34" s="46">
        <v>9</v>
      </c>
      <c r="AD34" s="46">
        <f t="shared" si="37"/>
        <v>1</v>
      </c>
      <c r="AE34" s="2">
        <f t="shared" si="38"/>
        <v>0</v>
      </c>
      <c r="AF34" s="2">
        <f t="shared" si="39"/>
        <v>0</v>
      </c>
      <c r="AG34" s="2">
        <f t="shared" si="40"/>
        <v>0</v>
      </c>
      <c r="AJ34" s="46">
        <v>9</v>
      </c>
      <c r="AK34" s="46">
        <f t="shared" si="41"/>
        <v>0</v>
      </c>
      <c r="AL34" s="2">
        <f t="shared" si="42"/>
        <v>0</v>
      </c>
      <c r="AM34" s="2">
        <f t="shared" si="43"/>
        <v>2</v>
      </c>
      <c r="AN34" s="2">
        <f t="shared" si="44"/>
        <v>2</v>
      </c>
      <c r="AQ34" s="46">
        <v>9</v>
      </c>
      <c r="AR34" s="46">
        <f t="shared" si="45"/>
        <v>0</v>
      </c>
      <c r="AS34" s="2">
        <f t="shared" si="46"/>
        <v>5</v>
      </c>
      <c r="AT34" s="2">
        <f t="shared" si="47"/>
        <v>3</v>
      </c>
      <c r="AU34" s="2">
        <f t="shared" si="48"/>
        <v>1</v>
      </c>
      <c r="AX34" s="46">
        <v>9</v>
      </c>
      <c r="AY34" s="46">
        <f t="shared" si="49"/>
        <v>1</v>
      </c>
      <c r="AZ34" s="2">
        <f t="shared" si="50"/>
        <v>1</v>
      </c>
      <c r="BA34" s="2">
        <f t="shared" si="51"/>
        <v>0</v>
      </c>
      <c r="BB34" s="2">
        <f t="shared" si="52"/>
        <v>2</v>
      </c>
      <c r="BE34" s="46">
        <v>9</v>
      </c>
      <c r="BF34" s="46">
        <f t="shared" si="53"/>
        <v>0</v>
      </c>
      <c r="BG34" s="2">
        <f t="shared" si="54"/>
        <v>1</v>
      </c>
      <c r="BH34" s="2">
        <f t="shared" si="55"/>
        <v>2</v>
      </c>
      <c r="BI34" s="2">
        <f t="shared" si="56"/>
        <v>1</v>
      </c>
      <c r="BL34" s="46">
        <v>9</v>
      </c>
      <c r="BM34" s="46">
        <f t="shared" si="57"/>
        <v>0</v>
      </c>
      <c r="BN34" s="2">
        <f t="shared" si="58"/>
        <v>5</v>
      </c>
      <c r="BO34" s="2">
        <f t="shared" si="59"/>
        <v>1</v>
      </c>
      <c r="BP34" s="2">
        <f t="shared" si="60"/>
        <v>1</v>
      </c>
      <c r="BS34" s="46">
        <v>9</v>
      </c>
      <c r="BT34" s="46">
        <f t="shared" si="61"/>
        <v>1</v>
      </c>
      <c r="BU34" s="2">
        <f t="shared" si="62"/>
        <v>1</v>
      </c>
      <c r="BV34" s="2">
        <f t="shared" si="63"/>
        <v>0</v>
      </c>
      <c r="BW34" s="2">
        <f t="shared" si="64"/>
        <v>1</v>
      </c>
      <c r="BZ34" s="46">
        <v>9</v>
      </c>
      <c r="CA34" s="46">
        <f t="shared" si="65"/>
        <v>1</v>
      </c>
      <c r="CB34" s="2">
        <f t="shared" si="66"/>
        <v>1</v>
      </c>
      <c r="CC34" s="2">
        <f t="shared" si="67"/>
        <v>0</v>
      </c>
      <c r="CD34" s="2">
        <f t="shared" si="68"/>
        <v>1</v>
      </c>
    </row>
    <row r="35" spans="1:82" ht="15.75" x14ac:dyDescent="0.25">
      <c r="A35" s="43">
        <v>8.5</v>
      </c>
      <c r="B35" s="46">
        <f t="shared" si="21"/>
        <v>0</v>
      </c>
      <c r="C35" s="2">
        <f t="shared" si="22"/>
        <v>3</v>
      </c>
      <c r="D35" s="2">
        <f t="shared" si="23"/>
        <v>0</v>
      </c>
      <c r="E35" s="2">
        <f t="shared" si="24"/>
        <v>0</v>
      </c>
      <c r="H35" s="43">
        <v>8.5</v>
      </c>
      <c r="I35" s="46">
        <f t="shared" si="25"/>
        <v>0</v>
      </c>
      <c r="J35" s="2">
        <f t="shared" si="26"/>
        <v>0</v>
      </c>
      <c r="K35" s="2">
        <f t="shared" si="27"/>
        <v>2</v>
      </c>
      <c r="L35" s="2">
        <f t="shared" si="28"/>
        <v>0</v>
      </c>
      <c r="O35" s="43">
        <v>8.5</v>
      </c>
      <c r="P35" s="46">
        <f t="shared" si="29"/>
        <v>1</v>
      </c>
      <c r="Q35" s="2">
        <f t="shared" si="30"/>
        <v>0</v>
      </c>
      <c r="R35" s="2">
        <f t="shared" si="31"/>
        <v>0</v>
      </c>
      <c r="S35" s="2">
        <f t="shared" si="32"/>
        <v>6</v>
      </c>
      <c r="V35" s="43">
        <v>8.5</v>
      </c>
      <c r="W35" s="46">
        <f t="shared" si="33"/>
        <v>0</v>
      </c>
      <c r="X35" s="2">
        <f t="shared" si="34"/>
        <v>0</v>
      </c>
      <c r="Y35" s="2">
        <f t="shared" si="35"/>
        <v>0</v>
      </c>
      <c r="Z35" s="2">
        <f t="shared" si="36"/>
        <v>0</v>
      </c>
      <c r="AC35" s="43">
        <v>8.5</v>
      </c>
      <c r="AD35" s="46">
        <f t="shared" si="37"/>
        <v>0</v>
      </c>
      <c r="AE35" s="2">
        <f t="shared" si="38"/>
        <v>0</v>
      </c>
      <c r="AF35" s="2">
        <f t="shared" si="39"/>
        <v>0</v>
      </c>
      <c r="AG35" s="2">
        <f t="shared" si="40"/>
        <v>0</v>
      </c>
      <c r="AJ35" s="43">
        <v>8.5</v>
      </c>
      <c r="AK35" s="46">
        <f t="shared" si="41"/>
        <v>7</v>
      </c>
      <c r="AL35" s="2">
        <f t="shared" si="42"/>
        <v>1</v>
      </c>
      <c r="AM35" s="2">
        <f t="shared" si="43"/>
        <v>0</v>
      </c>
      <c r="AN35" s="2">
        <f t="shared" si="44"/>
        <v>0</v>
      </c>
      <c r="AQ35" s="43">
        <v>8.5</v>
      </c>
      <c r="AR35" s="46">
        <f t="shared" si="45"/>
        <v>0</v>
      </c>
      <c r="AS35" s="2">
        <f t="shared" si="46"/>
        <v>1</v>
      </c>
      <c r="AT35" s="2">
        <f t="shared" si="47"/>
        <v>2</v>
      </c>
      <c r="AU35" s="2">
        <f t="shared" si="48"/>
        <v>1</v>
      </c>
      <c r="AX35" s="43">
        <v>8.5</v>
      </c>
      <c r="AY35" s="46">
        <f t="shared" si="49"/>
        <v>4</v>
      </c>
      <c r="AZ35" s="2">
        <f t="shared" si="50"/>
        <v>0</v>
      </c>
      <c r="BA35" s="2">
        <f t="shared" si="51"/>
        <v>1</v>
      </c>
      <c r="BB35" s="2">
        <f t="shared" si="52"/>
        <v>0</v>
      </c>
      <c r="BE35" s="43">
        <v>8.5</v>
      </c>
      <c r="BF35" s="46">
        <f t="shared" si="53"/>
        <v>1</v>
      </c>
      <c r="BG35" s="2">
        <f t="shared" si="54"/>
        <v>1</v>
      </c>
      <c r="BH35" s="2">
        <f t="shared" si="55"/>
        <v>2</v>
      </c>
      <c r="BI35" s="2">
        <f t="shared" si="56"/>
        <v>0</v>
      </c>
      <c r="BL35" s="43">
        <v>8.5</v>
      </c>
      <c r="BM35" s="46">
        <f t="shared" si="57"/>
        <v>0</v>
      </c>
      <c r="BN35" s="2">
        <f t="shared" si="58"/>
        <v>2</v>
      </c>
      <c r="BO35" s="2">
        <f t="shared" si="59"/>
        <v>2</v>
      </c>
      <c r="BP35" s="2">
        <f t="shared" si="60"/>
        <v>4</v>
      </c>
      <c r="BS35" s="43">
        <v>8.5</v>
      </c>
      <c r="BT35" s="46">
        <f t="shared" si="61"/>
        <v>1</v>
      </c>
      <c r="BU35" s="2">
        <f t="shared" si="62"/>
        <v>0</v>
      </c>
      <c r="BV35" s="2">
        <f t="shared" si="63"/>
        <v>3</v>
      </c>
      <c r="BW35" s="2">
        <f t="shared" si="64"/>
        <v>0</v>
      </c>
      <c r="BZ35" s="43">
        <v>8.5</v>
      </c>
      <c r="CA35" s="46">
        <f t="shared" si="65"/>
        <v>0</v>
      </c>
      <c r="CB35" s="2">
        <f t="shared" si="66"/>
        <v>0</v>
      </c>
      <c r="CC35" s="2">
        <f t="shared" si="67"/>
        <v>0</v>
      </c>
      <c r="CD35" s="2">
        <f t="shared" si="68"/>
        <v>0</v>
      </c>
    </row>
    <row r="36" spans="1:82" ht="15.75" x14ac:dyDescent="0.25">
      <c r="A36" s="43">
        <v>8</v>
      </c>
      <c r="B36" s="46">
        <f t="shared" si="21"/>
        <v>0</v>
      </c>
      <c r="C36" s="2">
        <f t="shared" si="22"/>
        <v>3</v>
      </c>
      <c r="D36" s="2">
        <f t="shared" si="23"/>
        <v>1</v>
      </c>
      <c r="E36" s="2">
        <f t="shared" si="24"/>
        <v>3</v>
      </c>
      <c r="H36" s="43">
        <v>8</v>
      </c>
      <c r="I36" s="46">
        <f t="shared" si="25"/>
        <v>1</v>
      </c>
      <c r="J36" s="2">
        <f t="shared" si="26"/>
        <v>0</v>
      </c>
      <c r="K36" s="2">
        <f t="shared" si="27"/>
        <v>3</v>
      </c>
      <c r="L36" s="2">
        <f t="shared" si="28"/>
        <v>2</v>
      </c>
      <c r="O36" s="43">
        <v>8</v>
      </c>
      <c r="P36" s="46">
        <f t="shared" si="29"/>
        <v>1</v>
      </c>
      <c r="Q36" s="2">
        <f t="shared" si="30"/>
        <v>2</v>
      </c>
      <c r="R36" s="2">
        <f t="shared" si="31"/>
        <v>4</v>
      </c>
      <c r="S36" s="2">
        <f t="shared" si="32"/>
        <v>1</v>
      </c>
      <c r="V36" s="43">
        <v>8</v>
      </c>
      <c r="W36" s="46">
        <f t="shared" si="33"/>
        <v>0</v>
      </c>
      <c r="X36" s="2">
        <f t="shared" si="34"/>
        <v>2</v>
      </c>
      <c r="Y36" s="2">
        <f t="shared" si="35"/>
        <v>2</v>
      </c>
      <c r="Z36" s="2">
        <f t="shared" si="36"/>
        <v>0</v>
      </c>
      <c r="AC36" s="43">
        <v>8</v>
      </c>
      <c r="AD36" s="46">
        <f t="shared" si="37"/>
        <v>5</v>
      </c>
      <c r="AE36" s="2">
        <f t="shared" si="38"/>
        <v>2</v>
      </c>
      <c r="AF36" s="2">
        <f t="shared" si="39"/>
        <v>0</v>
      </c>
      <c r="AG36" s="2">
        <f t="shared" si="40"/>
        <v>0</v>
      </c>
      <c r="AJ36" s="43">
        <v>8</v>
      </c>
      <c r="AK36" s="46">
        <f t="shared" si="41"/>
        <v>2</v>
      </c>
      <c r="AL36" s="2">
        <f t="shared" si="42"/>
        <v>1</v>
      </c>
      <c r="AM36" s="2">
        <f t="shared" si="43"/>
        <v>0</v>
      </c>
      <c r="AN36" s="2">
        <f t="shared" si="44"/>
        <v>1</v>
      </c>
      <c r="AQ36" s="43">
        <v>8</v>
      </c>
      <c r="AR36" s="46">
        <f t="shared" si="45"/>
        <v>3</v>
      </c>
      <c r="AS36" s="2">
        <f t="shared" si="46"/>
        <v>3</v>
      </c>
      <c r="AT36" s="2">
        <f t="shared" si="47"/>
        <v>2</v>
      </c>
      <c r="AU36" s="2">
        <f t="shared" si="48"/>
        <v>1</v>
      </c>
      <c r="AX36" s="43">
        <v>8</v>
      </c>
      <c r="AY36" s="46">
        <f t="shared" si="49"/>
        <v>6</v>
      </c>
      <c r="AZ36" s="2">
        <f t="shared" si="50"/>
        <v>1</v>
      </c>
      <c r="BA36" s="2">
        <f t="shared" si="51"/>
        <v>0</v>
      </c>
      <c r="BB36" s="2">
        <f t="shared" si="52"/>
        <v>0</v>
      </c>
      <c r="BE36" s="43">
        <v>8</v>
      </c>
      <c r="BF36" s="46">
        <f t="shared" si="53"/>
        <v>0</v>
      </c>
      <c r="BG36" s="2">
        <f t="shared" si="54"/>
        <v>0</v>
      </c>
      <c r="BH36" s="2">
        <f t="shared" si="55"/>
        <v>2</v>
      </c>
      <c r="BI36" s="2">
        <f t="shared" si="56"/>
        <v>3</v>
      </c>
      <c r="BL36" s="43">
        <v>8</v>
      </c>
      <c r="BM36" s="46">
        <f t="shared" si="57"/>
        <v>5</v>
      </c>
      <c r="BN36" s="2">
        <f t="shared" si="58"/>
        <v>1</v>
      </c>
      <c r="BO36" s="2">
        <f t="shared" si="59"/>
        <v>0</v>
      </c>
      <c r="BP36" s="2">
        <f t="shared" si="60"/>
        <v>1</v>
      </c>
      <c r="BS36" s="43">
        <v>8</v>
      </c>
      <c r="BT36" s="46">
        <f t="shared" si="61"/>
        <v>1</v>
      </c>
      <c r="BU36" s="2">
        <f t="shared" si="62"/>
        <v>0</v>
      </c>
      <c r="BV36" s="2">
        <f t="shared" si="63"/>
        <v>1</v>
      </c>
      <c r="BW36" s="2">
        <f t="shared" si="64"/>
        <v>0</v>
      </c>
      <c r="BZ36" s="43">
        <v>8</v>
      </c>
      <c r="CA36" s="46">
        <f t="shared" si="65"/>
        <v>0</v>
      </c>
      <c r="CB36" s="2">
        <f t="shared" si="66"/>
        <v>0</v>
      </c>
      <c r="CC36" s="2">
        <f t="shared" si="67"/>
        <v>0</v>
      </c>
      <c r="CD36" s="2">
        <f t="shared" si="68"/>
        <v>0</v>
      </c>
    </row>
    <row r="37" spans="1:82" ht="15.75" x14ac:dyDescent="0.25">
      <c r="A37" s="46">
        <v>7.5</v>
      </c>
      <c r="B37" s="46">
        <f t="shared" si="21"/>
        <v>0</v>
      </c>
      <c r="C37" s="2">
        <f t="shared" si="22"/>
        <v>1</v>
      </c>
      <c r="D37" s="2">
        <f t="shared" si="23"/>
        <v>0</v>
      </c>
      <c r="E37" s="2">
        <f t="shared" si="24"/>
        <v>0</v>
      </c>
      <c r="H37" s="46">
        <v>7.5</v>
      </c>
      <c r="I37" s="46">
        <f t="shared" si="25"/>
        <v>0</v>
      </c>
      <c r="J37" s="2">
        <f t="shared" si="26"/>
        <v>0</v>
      </c>
      <c r="K37" s="2">
        <f t="shared" si="27"/>
        <v>0</v>
      </c>
      <c r="L37" s="2">
        <f t="shared" si="28"/>
        <v>0</v>
      </c>
      <c r="O37" s="46">
        <v>7.5</v>
      </c>
      <c r="P37" s="46">
        <f t="shared" si="29"/>
        <v>0</v>
      </c>
      <c r="Q37" s="2">
        <f t="shared" si="30"/>
        <v>0</v>
      </c>
      <c r="R37" s="2">
        <f t="shared" si="31"/>
        <v>2</v>
      </c>
      <c r="S37" s="2">
        <f t="shared" si="32"/>
        <v>1</v>
      </c>
      <c r="V37" s="46">
        <v>7.5</v>
      </c>
      <c r="W37" s="46">
        <f t="shared" si="33"/>
        <v>0</v>
      </c>
      <c r="X37" s="2">
        <f t="shared" si="34"/>
        <v>2</v>
      </c>
      <c r="Y37" s="2">
        <f t="shared" si="35"/>
        <v>0</v>
      </c>
      <c r="Z37" s="2">
        <f t="shared" si="36"/>
        <v>1</v>
      </c>
      <c r="AC37" s="46">
        <v>7.5</v>
      </c>
      <c r="AD37" s="46">
        <f t="shared" si="37"/>
        <v>2</v>
      </c>
      <c r="AE37" s="2">
        <f t="shared" si="38"/>
        <v>0</v>
      </c>
      <c r="AF37" s="2">
        <f t="shared" si="39"/>
        <v>2</v>
      </c>
      <c r="AG37" s="2">
        <f t="shared" si="40"/>
        <v>0</v>
      </c>
      <c r="AJ37" s="46">
        <v>7.5</v>
      </c>
      <c r="AK37" s="46">
        <f t="shared" si="41"/>
        <v>2</v>
      </c>
      <c r="AL37" s="2">
        <f t="shared" si="42"/>
        <v>0</v>
      </c>
      <c r="AM37" s="2">
        <f t="shared" si="43"/>
        <v>1</v>
      </c>
      <c r="AN37" s="2">
        <f t="shared" si="44"/>
        <v>0</v>
      </c>
      <c r="AQ37" s="46">
        <v>7.5</v>
      </c>
      <c r="AR37" s="46">
        <f t="shared" si="45"/>
        <v>0</v>
      </c>
      <c r="AS37" s="2">
        <f t="shared" si="46"/>
        <v>1</v>
      </c>
      <c r="AT37" s="2">
        <f t="shared" si="47"/>
        <v>1</v>
      </c>
      <c r="AU37" s="2">
        <f t="shared" si="48"/>
        <v>0</v>
      </c>
      <c r="AX37" s="46">
        <v>7.5</v>
      </c>
      <c r="AY37" s="46">
        <f t="shared" si="49"/>
        <v>2</v>
      </c>
      <c r="AZ37" s="2">
        <f t="shared" si="50"/>
        <v>0</v>
      </c>
      <c r="BA37" s="2">
        <f t="shared" si="51"/>
        <v>0</v>
      </c>
      <c r="BB37" s="2">
        <f t="shared" si="52"/>
        <v>0</v>
      </c>
      <c r="BE37" s="46">
        <v>7.5</v>
      </c>
      <c r="BF37" s="46">
        <f t="shared" si="53"/>
        <v>0</v>
      </c>
      <c r="BG37" s="2">
        <f t="shared" si="54"/>
        <v>0</v>
      </c>
      <c r="BH37" s="2">
        <f t="shared" si="55"/>
        <v>0</v>
      </c>
      <c r="BI37" s="2">
        <f t="shared" si="56"/>
        <v>0</v>
      </c>
      <c r="BL37" s="46">
        <v>7.5</v>
      </c>
      <c r="BM37" s="46">
        <f t="shared" si="57"/>
        <v>0</v>
      </c>
      <c r="BN37" s="2">
        <f t="shared" si="58"/>
        <v>0</v>
      </c>
      <c r="BO37" s="2">
        <f t="shared" si="59"/>
        <v>0</v>
      </c>
      <c r="BP37" s="2">
        <f t="shared" si="60"/>
        <v>1</v>
      </c>
      <c r="BS37" s="46">
        <v>7.5</v>
      </c>
      <c r="BT37" s="46">
        <f t="shared" si="61"/>
        <v>0</v>
      </c>
      <c r="BU37" s="2">
        <f t="shared" si="62"/>
        <v>0</v>
      </c>
      <c r="BV37" s="2">
        <f t="shared" si="63"/>
        <v>0</v>
      </c>
      <c r="BW37" s="2">
        <f t="shared" si="64"/>
        <v>0</v>
      </c>
      <c r="BZ37" s="46">
        <v>7.5</v>
      </c>
      <c r="CA37" s="46">
        <f t="shared" si="65"/>
        <v>1</v>
      </c>
      <c r="CB37" s="2">
        <f t="shared" si="66"/>
        <v>3</v>
      </c>
      <c r="CC37" s="2">
        <f t="shared" si="67"/>
        <v>0</v>
      </c>
      <c r="CD37" s="2">
        <f t="shared" si="68"/>
        <v>0</v>
      </c>
    </row>
    <row r="38" spans="1:82" ht="15.75" x14ac:dyDescent="0.25">
      <c r="A38" s="46">
        <v>7</v>
      </c>
      <c r="B38" s="46">
        <f t="shared" si="21"/>
        <v>0</v>
      </c>
      <c r="C38" s="2">
        <f t="shared" si="22"/>
        <v>0</v>
      </c>
      <c r="D38" s="2">
        <f t="shared" si="23"/>
        <v>1</v>
      </c>
      <c r="E38" s="2">
        <f t="shared" si="24"/>
        <v>5</v>
      </c>
      <c r="H38" s="46">
        <v>7</v>
      </c>
      <c r="I38" s="46">
        <f t="shared" si="25"/>
        <v>2</v>
      </c>
      <c r="J38" s="2">
        <f t="shared" si="26"/>
        <v>0</v>
      </c>
      <c r="K38" s="2">
        <f t="shared" si="27"/>
        <v>1</v>
      </c>
      <c r="L38" s="2">
        <f t="shared" si="28"/>
        <v>0</v>
      </c>
      <c r="O38" s="46">
        <v>7</v>
      </c>
      <c r="P38" s="46">
        <f t="shared" si="29"/>
        <v>0</v>
      </c>
      <c r="Q38" s="2">
        <f t="shared" si="30"/>
        <v>2</v>
      </c>
      <c r="R38" s="2">
        <f t="shared" si="31"/>
        <v>1</v>
      </c>
      <c r="S38" s="2">
        <f t="shared" si="32"/>
        <v>2</v>
      </c>
      <c r="V38" s="46">
        <v>7</v>
      </c>
      <c r="W38" s="46">
        <f t="shared" si="33"/>
        <v>0</v>
      </c>
      <c r="X38" s="2">
        <f t="shared" si="34"/>
        <v>2</v>
      </c>
      <c r="Y38" s="2">
        <f t="shared" si="35"/>
        <v>1</v>
      </c>
      <c r="Z38" s="2">
        <f t="shared" si="36"/>
        <v>1</v>
      </c>
      <c r="AC38" s="46">
        <v>7</v>
      </c>
      <c r="AD38" s="46">
        <f t="shared" si="37"/>
        <v>3</v>
      </c>
      <c r="AE38" s="2">
        <f t="shared" si="38"/>
        <v>3</v>
      </c>
      <c r="AF38" s="2">
        <f t="shared" si="39"/>
        <v>0</v>
      </c>
      <c r="AG38" s="2">
        <f t="shared" si="40"/>
        <v>0</v>
      </c>
      <c r="AJ38" s="46">
        <v>7</v>
      </c>
      <c r="AK38" s="46">
        <f t="shared" si="41"/>
        <v>2</v>
      </c>
      <c r="AL38" s="2">
        <f t="shared" si="42"/>
        <v>1</v>
      </c>
      <c r="AM38" s="2">
        <f t="shared" si="43"/>
        <v>3</v>
      </c>
      <c r="AN38" s="2">
        <f t="shared" si="44"/>
        <v>3</v>
      </c>
      <c r="AQ38" s="46">
        <v>7</v>
      </c>
      <c r="AR38" s="46">
        <f t="shared" si="45"/>
        <v>0</v>
      </c>
      <c r="AS38" s="2">
        <f t="shared" si="46"/>
        <v>2</v>
      </c>
      <c r="AT38" s="2">
        <f t="shared" si="47"/>
        <v>2</v>
      </c>
      <c r="AU38" s="2">
        <f t="shared" si="48"/>
        <v>2</v>
      </c>
      <c r="AX38" s="46">
        <v>7</v>
      </c>
      <c r="AY38" s="46">
        <f t="shared" si="49"/>
        <v>4</v>
      </c>
      <c r="AZ38" s="2">
        <f t="shared" si="50"/>
        <v>1</v>
      </c>
      <c r="BA38" s="2">
        <f t="shared" si="51"/>
        <v>2</v>
      </c>
      <c r="BB38" s="2">
        <f t="shared" si="52"/>
        <v>0</v>
      </c>
      <c r="BE38" s="46">
        <v>7</v>
      </c>
      <c r="BF38" s="46">
        <f t="shared" si="53"/>
        <v>1</v>
      </c>
      <c r="BG38" s="2">
        <f t="shared" si="54"/>
        <v>2</v>
      </c>
      <c r="BH38" s="2">
        <f t="shared" si="55"/>
        <v>2</v>
      </c>
      <c r="BI38" s="2">
        <f t="shared" si="56"/>
        <v>3</v>
      </c>
      <c r="BL38" s="46">
        <v>7</v>
      </c>
      <c r="BM38" s="46">
        <f t="shared" si="57"/>
        <v>1</v>
      </c>
      <c r="BN38" s="2">
        <f t="shared" si="58"/>
        <v>0</v>
      </c>
      <c r="BO38" s="2">
        <f t="shared" si="59"/>
        <v>3</v>
      </c>
      <c r="BP38" s="2">
        <f t="shared" si="60"/>
        <v>0</v>
      </c>
      <c r="BS38" s="46">
        <v>7</v>
      </c>
      <c r="BT38" s="46">
        <f t="shared" si="61"/>
        <v>2</v>
      </c>
      <c r="BU38" s="2">
        <f t="shared" si="62"/>
        <v>1</v>
      </c>
      <c r="BV38" s="2">
        <f t="shared" si="63"/>
        <v>2</v>
      </c>
      <c r="BW38" s="2">
        <f t="shared" si="64"/>
        <v>0</v>
      </c>
      <c r="BZ38" s="46">
        <v>7</v>
      </c>
      <c r="CA38" s="46">
        <f t="shared" si="65"/>
        <v>2</v>
      </c>
      <c r="CB38" s="2">
        <f t="shared" si="66"/>
        <v>2</v>
      </c>
      <c r="CC38" s="2">
        <f t="shared" si="67"/>
        <v>11</v>
      </c>
      <c r="CD38" s="2">
        <f t="shared" si="68"/>
        <v>1</v>
      </c>
    </row>
    <row r="39" spans="1:82" ht="15.75" x14ac:dyDescent="0.25">
      <c r="A39" s="43">
        <v>6.5</v>
      </c>
      <c r="B39" s="46">
        <f t="shared" si="21"/>
        <v>0</v>
      </c>
      <c r="C39" s="2">
        <f t="shared" si="22"/>
        <v>0</v>
      </c>
      <c r="D39" s="2">
        <f t="shared" si="23"/>
        <v>0</v>
      </c>
      <c r="E39" s="2">
        <f t="shared" si="24"/>
        <v>0</v>
      </c>
      <c r="H39" s="43">
        <v>6.5</v>
      </c>
      <c r="I39" s="46">
        <f t="shared" si="25"/>
        <v>0</v>
      </c>
      <c r="J39" s="2">
        <f t="shared" si="26"/>
        <v>0</v>
      </c>
      <c r="K39" s="2">
        <f t="shared" si="27"/>
        <v>0</v>
      </c>
      <c r="L39" s="2">
        <f t="shared" si="28"/>
        <v>0</v>
      </c>
      <c r="O39" s="43">
        <v>6.5</v>
      </c>
      <c r="P39" s="46">
        <f t="shared" si="29"/>
        <v>1</v>
      </c>
      <c r="Q39" s="2">
        <f t="shared" si="30"/>
        <v>0</v>
      </c>
      <c r="R39" s="2">
        <f t="shared" si="31"/>
        <v>1</v>
      </c>
      <c r="S39" s="2">
        <f t="shared" si="32"/>
        <v>0</v>
      </c>
      <c r="V39" s="43">
        <v>6.5</v>
      </c>
      <c r="W39" s="46">
        <f t="shared" si="33"/>
        <v>0</v>
      </c>
      <c r="X39" s="2">
        <f t="shared" si="34"/>
        <v>1</v>
      </c>
      <c r="Y39" s="2">
        <f t="shared" si="35"/>
        <v>0</v>
      </c>
      <c r="Z39" s="2">
        <f t="shared" si="36"/>
        <v>0</v>
      </c>
      <c r="AC39" s="43">
        <v>6.5</v>
      </c>
      <c r="AD39" s="46">
        <f t="shared" si="37"/>
        <v>0</v>
      </c>
      <c r="AE39" s="2">
        <f t="shared" si="38"/>
        <v>2</v>
      </c>
      <c r="AF39" s="2">
        <f t="shared" si="39"/>
        <v>0</v>
      </c>
      <c r="AG39" s="2">
        <f t="shared" si="40"/>
        <v>0</v>
      </c>
      <c r="AJ39" s="43">
        <v>6.5</v>
      </c>
      <c r="AK39" s="46">
        <f t="shared" si="41"/>
        <v>0</v>
      </c>
      <c r="AL39" s="2">
        <f t="shared" si="42"/>
        <v>0</v>
      </c>
      <c r="AM39" s="2">
        <f t="shared" si="43"/>
        <v>0</v>
      </c>
      <c r="AN39" s="2">
        <f t="shared" si="44"/>
        <v>0</v>
      </c>
      <c r="AQ39" s="43">
        <v>6.5</v>
      </c>
      <c r="AR39" s="46">
        <f t="shared" si="45"/>
        <v>0</v>
      </c>
      <c r="AS39" s="2">
        <f t="shared" si="46"/>
        <v>0</v>
      </c>
      <c r="AT39" s="2">
        <f t="shared" si="47"/>
        <v>4</v>
      </c>
      <c r="AU39" s="2">
        <f t="shared" si="48"/>
        <v>1</v>
      </c>
      <c r="AX39" s="43">
        <v>6.5</v>
      </c>
      <c r="AY39" s="46">
        <f t="shared" si="49"/>
        <v>0</v>
      </c>
      <c r="AZ39" s="2">
        <f t="shared" si="50"/>
        <v>1</v>
      </c>
      <c r="BA39" s="2">
        <f t="shared" si="51"/>
        <v>2</v>
      </c>
      <c r="BB39" s="2">
        <f t="shared" si="52"/>
        <v>0</v>
      </c>
      <c r="BE39" s="43">
        <v>6.5</v>
      </c>
      <c r="BF39" s="46">
        <f t="shared" si="53"/>
        <v>0</v>
      </c>
      <c r="BG39" s="2">
        <f t="shared" si="54"/>
        <v>1</v>
      </c>
      <c r="BH39" s="2">
        <f t="shared" si="55"/>
        <v>0</v>
      </c>
      <c r="BI39" s="2">
        <f t="shared" si="56"/>
        <v>1</v>
      </c>
      <c r="BL39" s="43">
        <v>6.5</v>
      </c>
      <c r="BM39" s="46">
        <f t="shared" si="57"/>
        <v>0</v>
      </c>
      <c r="BN39" s="2">
        <f t="shared" si="58"/>
        <v>0</v>
      </c>
      <c r="BO39" s="2">
        <f t="shared" si="59"/>
        <v>0</v>
      </c>
      <c r="BP39" s="2">
        <f t="shared" si="60"/>
        <v>3</v>
      </c>
      <c r="BS39" s="43">
        <v>6.5</v>
      </c>
      <c r="BT39" s="46">
        <f t="shared" si="61"/>
        <v>0</v>
      </c>
      <c r="BU39" s="2">
        <f t="shared" si="62"/>
        <v>0</v>
      </c>
      <c r="BV39" s="2">
        <f t="shared" si="63"/>
        <v>0</v>
      </c>
      <c r="BW39" s="2">
        <f t="shared" si="64"/>
        <v>0</v>
      </c>
      <c r="BZ39" s="43">
        <v>6.5</v>
      </c>
      <c r="CA39" s="46">
        <f t="shared" si="65"/>
        <v>0</v>
      </c>
      <c r="CB39" s="2">
        <f t="shared" si="66"/>
        <v>3</v>
      </c>
      <c r="CC39" s="2">
        <f t="shared" si="67"/>
        <v>3</v>
      </c>
      <c r="CD39" s="2">
        <f t="shared" si="68"/>
        <v>0</v>
      </c>
    </row>
    <row r="40" spans="1:82" ht="15.75" x14ac:dyDescent="0.25">
      <c r="A40" s="43">
        <v>6</v>
      </c>
      <c r="B40" s="46">
        <f t="shared" si="21"/>
        <v>2</v>
      </c>
      <c r="C40" s="2">
        <f t="shared" si="22"/>
        <v>3</v>
      </c>
      <c r="D40" s="2">
        <f t="shared" si="23"/>
        <v>2</v>
      </c>
      <c r="E40" s="2">
        <f t="shared" si="24"/>
        <v>4</v>
      </c>
      <c r="H40" s="43">
        <v>6</v>
      </c>
      <c r="I40" s="46">
        <f t="shared" si="25"/>
        <v>1</v>
      </c>
      <c r="J40" s="2">
        <f t="shared" si="26"/>
        <v>1</v>
      </c>
      <c r="K40" s="2">
        <f t="shared" si="27"/>
        <v>0</v>
      </c>
      <c r="L40" s="2">
        <f t="shared" si="28"/>
        <v>0</v>
      </c>
      <c r="O40" s="43">
        <v>6</v>
      </c>
      <c r="P40" s="46">
        <f t="shared" si="29"/>
        <v>1</v>
      </c>
      <c r="Q40" s="2">
        <f t="shared" si="30"/>
        <v>0</v>
      </c>
      <c r="R40" s="2">
        <f t="shared" si="31"/>
        <v>1</v>
      </c>
      <c r="S40" s="2">
        <f t="shared" si="32"/>
        <v>0</v>
      </c>
      <c r="V40" s="43">
        <v>6</v>
      </c>
      <c r="W40" s="46">
        <f t="shared" si="33"/>
        <v>0</v>
      </c>
      <c r="X40" s="2">
        <f t="shared" si="34"/>
        <v>4</v>
      </c>
      <c r="Y40" s="2">
        <f t="shared" si="35"/>
        <v>0</v>
      </c>
      <c r="Z40" s="2">
        <f t="shared" si="36"/>
        <v>1</v>
      </c>
      <c r="AC40" s="43">
        <v>6</v>
      </c>
      <c r="AD40" s="46">
        <f t="shared" si="37"/>
        <v>0</v>
      </c>
      <c r="AE40" s="2">
        <f t="shared" si="38"/>
        <v>1</v>
      </c>
      <c r="AF40" s="2">
        <f t="shared" si="39"/>
        <v>1</v>
      </c>
      <c r="AG40" s="2">
        <f t="shared" si="40"/>
        <v>0</v>
      </c>
      <c r="AJ40" s="43">
        <v>6</v>
      </c>
      <c r="AK40" s="46">
        <f t="shared" si="41"/>
        <v>1</v>
      </c>
      <c r="AL40" s="2">
        <f t="shared" si="42"/>
        <v>0</v>
      </c>
      <c r="AM40" s="2">
        <f t="shared" si="43"/>
        <v>1</v>
      </c>
      <c r="AN40" s="2">
        <f t="shared" si="44"/>
        <v>0</v>
      </c>
      <c r="AQ40" s="43">
        <v>6</v>
      </c>
      <c r="AR40" s="46">
        <f t="shared" si="45"/>
        <v>0</v>
      </c>
      <c r="AS40" s="2">
        <f t="shared" si="46"/>
        <v>3</v>
      </c>
      <c r="AT40" s="2">
        <f t="shared" si="47"/>
        <v>1</v>
      </c>
      <c r="AU40" s="2">
        <f t="shared" si="48"/>
        <v>1</v>
      </c>
      <c r="AX40" s="43">
        <v>6</v>
      </c>
      <c r="AY40" s="46">
        <f t="shared" si="49"/>
        <v>0</v>
      </c>
      <c r="AZ40" s="2">
        <f t="shared" si="50"/>
        <v>4</v>
      </c>
      <c r="BA40" s="2">
        <f t="shared" si="51"/>
        <v>4</v>
      </c>
      <c r="BB40" s="2">
        <f t="shared" si="52"/>
        <v>0</v>
      </c>
      <c r="BE40" s="43">
        <v>6</v>
      </c>
      <c r="BF40" s="46">
        <f t="shared" si="53"/>
        <v>0</v>
      </c>
      <c r="BG40" s="2">
        <f t="shared" si="54"/>
        <v>3</v>
      </c>
      <c r="BH40" s="2">
        <f t="shared" si="55"/>
        <v>4</v>
      </c>
      <c r="BI40" s="2">
        <f t="shared" si="56"/>
        <v>3</v>
      </c>
      <c r="BL40" s="43">
        <v>6</v>
      </c>
      <c r="BM40" s="46">
        <f t="shared" si="57"/>
        <v>0</v>
      </c>
      <c r="BN40" s="2">
        <f t="shared" si="58"/>
        <v>0</v>
      </c>
      <c r="BO40" s="2">
        <f t="shared" si="59"/>
        <v>1</v>
      </c>
      <c r="BP40" s="2">
        <f t="shared" si="60"/>
        <v>1</v>
      </c>
      <c r="BS40" s="43">
        <v>6</v>
      </c>
      <c r="BT40" s="46">
        <f t="shared" si="61"/>
        <v>1</v>
      </c>
      <c r="BU40" s="2">
        <f t="shared" si="62"/>
        <v>0</v>
      </c>
      <c r="BV40" s="2">
        <f t="shared" si="63"/>
        <v>3</v>
      </c>
      <c r="BW40" s="2">
        <f t="shared" si="64"/>
        <v>0</v>
      </c>
      <c r="BZ40" s="43">
        <v>6</v>
      </c>
      <c r="CA40" s="46">
        <f t="shared" si="65"/>
        <v>1</v>
      </c>
      <c r="CB40" s="2">
        <f t="shared" si="66"/>
        <v>1</v>
      </c>
      <c r="CC40" s="2">
        <f t="shared" si="67"/>
        <v>1</v>
      </c>
      <c r="CD40" s="2">
        <f t="shared" si="68"/>
        <v>1</v>
      </c>
    </row>
    <row r="41" spans="1:82" ht="15.75" x14ac:dyDescent="0.25">
      <c r="A41" s="46">
        <v>5.5</v>
      </c>
      <c r="B41" s="46">
        <f t="shared" si="21"/>
        <v>0</v>
      </c>
      <c r="C41" s="2">
        <f t="shared" si="22"/>
        <v>0</v>
      </c>
      <c r="D41" s="2">
        <f t="shared" si="23"/>
        <v>0</v>
      </c>
      <c r="E41" s="2">
        <f t="shared" si="24"/>
        <v>1</v>
      </c>
      <c r="H41" s="46">
        <v>5.5</v>
      </c>
      <c r="I41" s="46">
        <f t="shared" si="25"/>
        <v>0</v>
      </c>
      <c r="J41" s="2">
        <f t="shared" si="26"/>
        <v>0</v>
      </c>
      <c r="K41" s="2">
        <f t="shared" si="27"/>
        <v>0</v>
      </c>
      <c r="L41" s="2">
        <f t="shared" si="28"/>
        <v>0</v>
      </c>
      <c r="O41" s="46">
        <v>5.5</v>
      </c>
      <c r="P41" s="46">
        <f t="shared" si="29"/>
        <v>0</v>
      </c>
      <c r="Q41" s="2">
        <f t="shared" si="30"/>
        <v>0</v>
      </c>
      <c r="R41" s="2">
        <f t="shared" si="31"/>
        <v>1</v>
      </c>
      <c r="S41" s="2">
        <f t="shared" si="32"/>
        <v>1</v>
      </c>
      <c r="V41" s="46">
        <v>5.5</v>
      </c>
      <c r="W41" s="46">
        <f t="shared" si="33"/>
        <v>0</v>
      </c>
      <c r="X41" s="2">
        <f t="shared" si="34"/>
        <v>1</v>
      </c>
      <c r="Y41" s="2">
        <f t="shared" si="35"/>
        <v>0</v>
      </c>
      <c r="Z41" s="2">
        <f t="shared" si="36"/>
        <v>1</v>
      </c>
      <c r="AC41" s="46">
        <v>5.5</v>
      </c>
      <c r="AD41" s="46">
        <f t="shared" si="37"/>
        <v>0</v>
      </c>
      <c r="AE41" s="2">
        <f t="shared" si="38"/>
        <v>0</v>
      </c>
      <c r="AF41" s="2">
        <f t="shared" si="39"/>
        <v>0</v>
      </c>
      <c r="AG41" s="2">
        <f t="shared" si="40"/>
        <v>0</v>
      </c>
      <c r="AJ41" s="46">
        <v>5.5</v>
      </c>
      <c r="AK41" s="46">
        <f t="shared" si="41"/>
        <v>0</v>
      </c>
      <c r="AL41" s="2">
        <f t="shared" si="42"/>
        <v>0</v>
      </c>
      <c r="AM41" s="2">
        <f t="shared" si="43"/>
        <v>0</v>
      </c>
      <c r="AN41" s="2">
        <f t="shared" si="44"/>
        <v>0</v>
      </c>
      <c r="AQ41" s="46">
        <v>5.5</v>
      </c>
      <c r="AR41" s="46">
        <f t="shared" si="45"/>
        <v>0</v>
      </c>
      <c r="AS41" s="2">
        <f t="shared" si="46"/>
        <v>2</v>
      </c>
      <c r="AT41" s="2">
        <f t="shared" si="47"/>
        <v>2</v>
      </c>
      <c r="AU41" s="2">
        <f t="shared" si="48"/>
        <v>0</v>
      </c>
      <c r="AX41" s="46">
        <v>5.5</v>
      </c>
      <c r="AY41" s="46">
        <f t="shared" si="49"/>
        <v>0</v>
      </c>
      <c r="AZ41" s="2">
        <f t="shared" si="50"/>
        <v>1</v>
      </c>
      <c r="BA41" s="2">
        <f t="shared" si="51"/>
        <v>1</v>
      </c>
      <c r="BB41" s="2">
        <f t="shared" si="52"/>
        <v>0</v>
      </c>
      <c r="BE41" s="46">
        <v>5.5</v>
      </c>
      <c r="BF41" s="46">
        <f t="shared" si="53"/>
        <v>0</v>
      </c>
      <c r="BG41" s="2">
        <f t="shared" si="54"/>
        <v>0</v>
      </c>
      <c r="BH41" s="2">
        <f t="shared" si="55"/>
        <v>0</v>
      </c>
      <c r="BI41" s="2">
        <f t="shared" si="56"/>
        <v>0</v>
      </c>
      <c r="BL41" s="46">
        <v>5.5</v>
      </c>
      <c r="BM41" s="46">
        <f t="shared" si="57"/>
        <v>1</v>
      </c>
      <c r="BN41" s="2">
        <f t="shared" si="58"/>
        <v>0</v>
      </c>
      <c r="BO41" s="2">
        <f t="shared" si="59"/>
        <v>1</v>
      </c>
      <c r="BP41" s="2">
        <f t="shared" si="60"/>
        <v>3</v>
      </c>
      <c r="BS41" s="46">
        <v>5.5</v>
      </c>
      <c r="BT41" s="46">
        <f t="shared" si="61"/>
        <v>0</v>
      </c>
      <c r="BU41" s="2">
        <f t="shared" si="62"/>
        <v>0</v>
      </c>
      <c r="BV41" s="2">
        <f t="shared" si="63"/>
        <v>0</v>
      </c>
      <c r="BW41" s="2">
        <f t="shared" si="64"/>
        <v>1</v>
      </c>
      <c r="BZ41" s="46">
        <v>5.5</v>
      </c>
      <c r="CA41" s="46">
        <f t="shared" si="65"/>
        <v>0</v>
      </c>
      <c r="CB41" s="2">
        <f t="shared" si="66"/>
        <v>1</v>
      </c>
      <c r="CC41" s="2">
        <f t="shared" si="67"/>
        <v>0</v>
      </c>
      <c r="CD41" s="2">
        <f t="shared" si="68"/>
        <v>0</v>
      </c>
    </row>
    <row r="42" spans="1:82" ht="15.75" x14ac:dyDescent="0.25">
      <c r="A42" s="46">
        <v>5</v>
      </c>
      <c r="B42" s="46">
        <f t="shared" si="21"/>
        <v>0</v>
      </c>
      <c r="C42" s="2">
        <f t="shared" si="22"/>
        <v>3</v>
      </c>
      <c r="D42" s="2">
        <f t="shared" si="23"/>
        <v>2</v>
      </c>
      <c r="E42" s="2">
        <f t="shared" si="24"/>
        <v>2</v>
      </c>
      <c r="H42" s="46">
        <v>5</v>
      </c>
      <c r="I42" s="46">
        <f t="shared" si="25"/>
        <v>2</v>
      </c>
      <c r="J42" s="2">
        <f t="shared" si="26"/>
        <v>1</v>
      </c>
      <c r="K42" s="2">
        <f t="shared" si="27"/>
        <v>0</v>
      </c>
      <c r="L42" s="2">
        <f t="shared" si="28"/>
        <v>0</v>
      </c>
      <c r="O42" s="46">
        <v>5</v>
      </c>
      <c r="P42" s="46">
        <f t="shared" si="29"/>
        <v>0</v>
      </c>
      <c r="Q42" s="2">
        <f t="shared" si="30"/>
        <v>0</v>
      </c>
      <c r="R42" s="2">
        <f t="shared" si="31"/>
        <v>0</v>
      </c>
      <c r="S42" s="2">
        <f t="shared" si="32"/>
        <v>0</v>
      </c>
      <c r="V42" s="46">
        <v>5</v>
      </c>
      <c r="W42" s="46">
        <f t="shared" si="33"/>
        <v>4</v>
      </c>
      <c r="X42" s="2">
        <f t="shared" si="34"/>
        <v>4</v>
      </c>
      <c r="Y42" s="2">
        <f t="shared" si="35"/>
        <v>10</v>
      </c>
      <c r="Z42" s="2">
        <f t="shared" si="36"/>
        <v>1</v>
      </c>
      <c r="AC42" s="46">
        <v>5</v>
      </c>
      <c r="AD42" s="46">
        <f t="shared" si="37"/>
        <v>2</v>
      </c>
      <c r="AE42" s="2">
        <f t="shared" si="38"/>
        <v>1</v>
      </c>
      <c r="AF42" s="2">
        <f t="shared" si="39"/>
        <v>0</v>
      </c>
      <c r="AG42" s="2">
        <f t="shared" si="40"/>
        <v>0</v>
      </c>
      <c r="AJ42" s="46">
        <v>5</v>
      </c>
      <c r="AK42" s="46">
        <f t="shared" si="41"/>
        <v>3</v>
      </c>
      <c r="AL42" s="2">
        <f t="shared" si="42"/>
        <v>0</v>
      </c>
      <c r="AM42" s="2">
        <f t="shared" si="43"/>
        <v>1</v>
      </c>
      <c r="AN42" s="2">
        <f t="shared" si="44"/>
        <v>2</v>
      </c>
      <c r="AQ42" s="46">
        <v>5</v>
      </c>
      <c r="AR42" s="46">
        <f t="shared" si="45"/>
        <v>0</v>
      </c>
      <c r="AS42" s="2">
        <f t="shared" si="46"/>
        <v>0</v>
      </c>
      <c r="AT42" s="2">
        <f t="shared" si="47"/>
        <v>0</v>
      </c>
      <c r="AU42" s="2">
        <f t="shared" si="48"/>
        <v>2</v>
      </c>
      <c r="AX42" s="46">
        <v>5</v>
      </c>
      <c r="AY42" s="46">
        <f t="shared" si="49"/>
        <v>1</v>
      </c>
      <c r="AZ42" s="2">
        <f t="shared" si="50"/>
        <v>2</v>
      </c>
      <c r="BA42" s="2">
        <f t="shared" si="51"/>
        <v>5</v>
      </c>
      <c r="BB42" s="2">
        <f t="shared" si="52"/>
        <v>3</v>
      </c>
      <c r="BE42" s="46">
        <v>5</v>
      </c>
      <c r="BF42" s="46">
        <f t="shared" si="53"/>
        <v>4</v>
      </c>
      <c r="BG42" s="2">
        <f t="shared" si="54"/>
        <v>3</v>
      </c>
      <c r="BH42" s="2">
        <f t="shared" si="55"/>
        <v>1</v>
      </c>
      <c r="BI42" s="2">
        <f t="shared" si="56"/>
        <v>1</v>
      </c>
      <c r="BL42" s="46">
        <v>5</v>
      </c>
      <c r="BM42" s="46">
        <f t="shared" si="57"/>
        <v>2</v>
      </c>
      <c r="BN42" s="2">
        <f t="shared" si="58"/>
        <v>0</v>
      </c>
      <c r="BO42" s="2">
        <f t="shared" si="59"/>
        <v>1</v>
      </c>
      <c r="BP42" s="2">
        <f t="shared" si="60"/>
        <v>3</v>
      </c>
      <c r="BS42" s="46">
        <v>5</v>
      </c>
      <c r="BT42" s="46">
        <f t="shared" si="61"/>
        <v>2</v>
      </c>
      <c r="BU42" s="2">
        <f t="shared" si="62"/>
        <v>1</v>
      </c>
      <c r="BV42" s="2">
        <f t="shared" si="63"/>
        <v>2</v>
      </c>
      <c r="BW42" s="2">
        <f t="shared" si="64"/>
        <v>0</v>
      </c>
      <c r="BZ42" s="46">
        <v>5</v>
      </c>
      <c r="CA42" s="46">
        <f t="shared" si="65"/>
        <v>1</v>
      </c>
      <c r="CB42" s="2">
        <f t="shared" si="66"/>
        <v>2</v>
      </c>
      <c r="CC42" s="2">
        <f t="shared" si="67"/>
        <v>0</v>
      </c>
      <c r="CD42" s="2">
        <f t="shared" si="68"/>
        <v>2</v>
      </c>
    </row>
    <row r="43" spans="1:82" ht="15.75" x14ac:dyDescent="0.25">
      <c r="A43" s="43">
        <v>4.5</v>
      </c>
      <c r="B43" s="46">
        <f t="shared" si="21"/>
        <v>0</v>
      </c>
      <c r="C43" s="2">
        <f t="shared" si="22"/>
        <v>0</v>
      </c>
      <c r="D43" s="2">
        <f t="shared" si="23"/>
        <v>0</v>
      </c>
      <c r="E43" s="2">
        <f t="shared" si="24"/>
        <v>1</v>
      </c>
      <c r="H43" s="43">
        <v>4.5</v>
      </c>
      <c r="I43" s="46">
        <f t="shared" si="25"/>
        <v>0</v>
      </c>
      <c r="J43" s="2">
        <f t="shared" si="26"/>
        <v>0</v>
      </c>
      <c r="K43" s="2">
        <f t="shared" si="27"/>
        <v>0</v>
      </c>
      <c r="L43" s="2">
        <f t="shared" si="28"/>
        <v>1</v>
      </c>
      <c r="O43" s="43">
        <v>4.5</v>
      </c>
      <c r="P43" s="46">
        <f t="shared" si="29"/>
        <v>0</v>
      </c>
      <c r="Q43" s="2">
        <f t="shared" si="30"/>
        <v>0</v>
      </c>
      <c r="R43" s="2">
        <f t="shared" si="31"/>
        <v>0</v>
      </c>
      <c r="S43" s="2">
        <f t="shared" si="32"/>
        <v>0</v>
      </c>
      <c r="V43" s="43">
        <v>4.5</v>
      </c>
      <c r="W43" s="46">
        <f t="shared" si="33"/>
        <v>0</v>
      </c>
      <c r="X43" s="2">
        <f t="shared" si="34"/>
        <v>0</v>
      </c>
      <c r="Y43" s="2">
        <f t="shared" si="35"/>
        <v>1</v>
      </c>
      <c r="Z43" s="2">
        <f t="shared" si="36"/>
        <v>2</v>
      </c>
      <c r="AC43" s="43">
        <v>4.5</v>
      </c>
      <c r="AD43" s="46">
        <f t="shared" si="37"/>
        <v>0</v>
      </c>
      <c r="AE43" s="2">
        <f t="shared" si="38"/>
        <v>0</v>
      </c>
      <c r="AF43" s="2">
        <f t="shared" si="39"/>
        <v>1</v>
      </c>
      <c r="AG43" s="2">
        <f t="shared" si="40"/>
        <v>1</v>
      </c>
      <c r="AJ43" s="43">
        <v>4.5</v>
      </c>
      <c r="AK43" s="46">
        <f t="shared" si="41"/>
        <v>0</v>
      </c>
      <c r="AL43" s="2">
        <f t="shared" si="42"/>
        <v>0</v>
      </c>
      <c r="AM43" s="2">
        <f t="shared" si="43"/>
        <v>0</v>
      </c>
      <c r="AN43" s="2">
        <f t="shared" si="44"/>
        <v>2</v>
      </c>
      <c r="AQ43" s="43">
        <v>4.5</v>
      </c>
      <c r="AR43" s="46">
        <f t="shared" si="45"/>
        <v>0</v>
      </c>
      <c r="AS43" s="2">
        <f t="shared" si="46"/>
        <v>0</v>
      </c>
      <c r="AT43" s="2">
        <f t="shared" si="47"/>
        <v>0</v>
      </c>
      <c r="AU43" s="2">
        <f t="shared" si="48"/>
        <v>0</v>
      </c>
      <c r="AX43" s="43">
        <v>4.5</v>
      </c>
      <c r="AY43" s="46">
        <f t="shared" si="49"/>
        <v>0</v>
      </c>
      <c r="AZ43" s="2">
        <f t="shared" si="50"/>
        <v>1</v>
      </c>
      <c r="BA43" s="2">
        <f t="shared" si="51"/>
        <v>2</v>
      </c>
      <c r="BB43" s="2">
        <f t="shared" si="52"/>
        <v>0</v>
      </c>
      <c r="BE43" s="43">
        <v>4.5</v>
      </c>
      <c r="BF43" s="46">
        <f t="shared" si="53"/>
        <v>0</v>
      </c>
      <c r="BG43" s="2">
        <f t="shared" si="54"/>
        <v>0</v>
      </c>
      <c r="BH43" s="2">
        <f t="shared" si="55"/>
        <v>0</v>
      </c>
      <c r="BI43" s="2">
        <f t="shared" si="56"/>
        <v>1</v>
      </c>
      <c r="BL43" s="43">
        <v>4.5</v>
      </c>
      <c r="BM43" s="46">
        <f t="shared" si="57"/>
        <v>0</v>
      </c>
      <c r="BN43" s="2">
        <f t="shared" si="58"/>
        <v>1</v>
      </c>
      <c r="BO43" s="2">
        <f t="shared" si="59"/>
        <v>0</v>
      </c>
      <c r="BP43" s="2">
        <f t="shared" si="60"/>
        <v>0</v>
      </c>
      <c r="BS43" s="43">
        <v>4.5</v>
      </c>
      <c r="BT43" s="46">
        <f t="shared" si="61"/>
        <v>0</v>
      </c>
      <c r="BU43" s="2">
        <f t="shared" si="62"/>
        <v>0</v>
      </c>
      <c r="BV43" s="2">
        <f t="shared" si="63"/>
        <v>0</v>
      </c>
      <c r="BW43" s="2">
        <f t="shared" si="64"/>
        <v>0</v>
      </c>
      <c r="BZ43" s="43">
        <v>4.5</v>
      </c>
      <c r="CA43" s="46">
        <f t="shared" si="65"/>
        <v>0</v>
      </c>
      <c r="CB43" s="2">
        <f t="shared" si="66"/>
        <v>1</v>
      </c>
      <c r="CC43" s="2">
        <f t="shared" si="67"/>
        <v>0</v>
      </c>
      <c r="CD43" s="2">
        <f t="shared" si="68"/>
        <v>1</v>
      </c>
    </row>
    <row r="44" spans="1:82" ht="15.75" x14ac:dyDescent="0.25">
      <c r="A44" s="43">
        <v>4</v>
      </c>
      <c r="B44" s="46">
        <f t="shared" si="21"/>
        <v>1</v>
      </c>
      <c r="C44" s="2">
        <f t="shared" si="22"/>
        <v>0</v>
      </c>
      <c r="D44" s="2">
        <f t="shared" si="23"/>
        <v>3</v>
      </c>
      <c r="E44" s="2">
        <f t="shared" si="24"/>
        <v>1</v>
      </c>
      <c r="H44" s="43">
        <v>4</v>
      </c>
      <c r="I44" s="46">
        <f t="shared" si="25"/>
        <v>0</v>
      </c>
      <c r="J44" s="2">
        <f t="shared" si="26"/>
        <v>1</v>
      </c>
      <c r="K44" s="2">
        <f t="shared" si="27"/>
        <v>0</v>
      </c>
      <c r="L44" s="2">
        <f t="shared" si="28"/>
        <v>4</v>
      </c>
      <c r="O44" s="43">
        <v>4</v>
      </c>
      <c r="P44" s="46">
        <f t="shared" si="29"/>
        <v>0</v>
      </c>
      <c r="Q44" s="2">
        <f t="shared" si="30"/>
        <v>1</v>
      </c>
      <c r="R44" s="2">
        <f t="shared" si="31"/>
        <v>0</v>
      </c>
      <c r="S44" s="2">
        <f t="shared" si="32"/>
        <v>0</v>
      </c>
      <c r="V44" s="43">
        <v>4</v>
      </c>
      <c r="W44" s="46">
        <f t="shared" si="33"/>
        <v>2</v>
      </c>
      <c r="X44" s="2">
        <f t="shared" si="34"/>
        <v>1</v>
      </c>
      <c r="Y44" s="2">
        <f t="shared" si="35"/>
        <v>1</v>
      </c>
      <c r="Z44" s="2">
        <f t="shared" si="36"/>
        <v>2</v>
      </c>
      <c r="AC44" s="43">
        <v>4</v>
      </c>
      <c r="AD44" s="46">
        <f t="shared" si="37"/>
        <v>0</v>
      </c>
      <c r="AE44" s="2">
        <f t="shared" si="38"/>
        <v>1</v>
      </c>
      <c r="AF44" s="2">
        <f t="shared" si="39"/>
        <v>2</v>
      </c>
      <c r="AG44" s="2">
        <f t="shared" si="40"/>
        <v>5</v>
      </c>
      <c r="AJ44" s="43">
        <v>4</v>
      </c>
      <c r="AK44" s="46">
        <f t="shared" si="41"/>
        <v>3</v>
      </c>
      <c r="AL44" s="2">
        <f t="shared" si="42"/>
        <v>1</v>
      </c>
      <c r="AM44" s="2">
        <f t="shared" si="43"/>
        <v>1</v>
      </c>
      <c r="AN44" s="2">
        <f t="shared" si="44"/>
        <v>0</v>
      </c>
      <c r="AQ44" s="43">
        <v>4</v>
      </c>
      <c r="AR44" s="46">
        <f t="shared" si="45"/>
        <v>0</v>
      </c>
      <c r="AS44" s="2">
        <f t="shared" si="46"/>
        <v>1</v>
      </c>
      <c r="AT44" s="2">
        <f t="shared" si="47"/>
        <v>0</v>
      </c>
      <c r="AU44" s="2">
        <f t="shared" si="48"/>
        <v>2</v>
      </c>
      <c r="AX44" s="43">
        <v>4</v>
      </c>
      <c r="AY44" s="46">
        <f t="shared" si="49"/>
        <v>0</v>
      </c>
      <c r="AZ44" s="2">
        <f t="shared" si="50"/>
        <v>4</v>
      </c>
      <c r="BA44" s="2">
        <f t="shared" si="51"/>
        <v>3</v>
      </c>
      <c r="BB44" s="2">
        <f t="shared" si="52"/>
        <v>1</v>
      </c>
      <c r="BE44" s="43">
        <v>4</v>
      </c>
      <c r="BF44" s="46">
        <f t="shared" si="53"/>
        <v>5</v>
      </c>
      <c r="BG44" s="2">
        <f t="shared" si="54"/>
        <v>2</v>
      </c>
      <c r="BH44" s="2">
        <f t="shared" si="55"/>
        <v>2</v>
      </c>
      <c r="BI44" s="2">
        <f t="shared" si="56"/>
        <v>1</v>
      </c>
      <c r="BL44" s="43">
        <v>4</v>
      </c>
      <c r="BM44" s="46">
        <f t="shared" si="57"/>
        <v>0</v>
      </c>
      <c r="BN44" s="2">
        <f t="shared" si="58"/>
        <v>1</v>
      </c>
      <c r="BO44" s="2">
        <f t="shared" si="59"/>
        <v>0</v>
      </c>
      <c r="BP44" s="2">
        <f t="shared" si="60"/>
        <v>0</v>
      </c>
      <c r="BS44" s="43">
        <v>4</v>
      </c>
      <c r="BT44" s="46">
        <f t="shared" si="61"/>
        <v>1</v>
      </c>
      <c r="BU44" s="2">
        <f t="shared" si="62"/>
        <v>0</v>
      </c>
      <c r="BV44" s="2">
        <f t="shared" si="63"/>
        <v>1</v>
      </c>
      <c r="BW44" s="2">
        <f t="shared" si="64"/>
        <v>0</v>
      </c>
      <c r="BZ44" s="43">
        <v>4</v>
      </c>
      <c r="CA44" s="46">
        <f t="shared" si="65"/>
        <v>0</v>
      </c>
      <c r="CB44" s="2">
        <f t="shared" si="66"/>
        <v>2</v>
      </c>
      <c r="CC44" s="2">
        <f t="shared" si="67"/>
        <v>0</v>
      </c>
      <c r="CD44" s="2">
        <f t="shared" si="68"/>
        <v>2</v>
      </c>
    </row>
    <row r="45" spans="1:82" ht="15.75" x14ac:dyDescent="0.25">
      <c r="A45" s="46">
        <v>3.5</v>
      </c>
      <c r="B45" s="46">
        <f t="shared" si="21"/>
        <v>1</v>
      </c>
      <c r="C45" s="2">
        <f t="shared" si="22"/>
        <v>0</v>
      </c>
      <c r="D45" s="2">
        <f t="shared" si="23"/>
        <v>0</v>
      </c>
      <c r="E45" s="2">
        <f t="shared" si="24"/>
        <v>0</v>
      </c>
      <c r="H45" s="46">
        <v>3.5</v>
      </c>
      <c r="I45" s="46">
        <f t="shared" si="25"/>
        <v>0</v>
      </c>
      <c r="J45" s="2">
        <f t="shared" si="26"/>
        <v>0</v>
      </c>
      <c r="K45" s="2">
        <f t="shared" si="27"/>
        <v>0</v>
      </c>
      <c r="L45" s="2">
        <f t="shared" si="28"/>
        <v>0</v>
      </c>
      <c r="O45" s="46">
        <v>3.5</v>
      </c>
      <c r="P45" s="46">
        <f t="shared" si="29"/>
        <v>0</v>
      </c>
      <c r="Q45" s="2">
        <f t="shared" si="30"/>
        <v>0</v>
      </c>
      <c r="R45" s="2">
        <f t="shared" si="31"/>
        <v>0</v>
      </c>
      <c r="S45" s="2">
        <f t="shared" si="32"/>
        <v>0</v>
      </c>
      <c r="V45" s="46">
        <v>3.5</v>
      </c>
      <c r="W45" s="46">
        <f t="shared" si="33"/>
        <v>1</v>
      </c>
      <c r="X45" s="2">
        <f t="shared" si="34"/>
        <v>0</v>
      </c>
      <c r="Y45" s="2">
        <f t="shared" si="35"/>
        <v>0</v>
      </c>
      <c r="Z45" s="2">
        <f t="shared" si="36"/>
        <v>3</v>
      </c>
      <c r="AC45" s="46">
        <v>3.5</v>
      </c>
      <c r="AD45" s="46">
        <f t="shared" si="37"/>
        <v>1</v>
      </c>
      <c r="AE45" s="2">
        <f t="shared" si="38"/>
        <v>0</v>
      </c>
      <c r="AF45" s="2">
        <f t="shared" si="39"/>
        <v>0</v>
      </c>
      <c r="AG45" s="2">
        <f t="shared" si="40"/>
        <v>0</v>
      </c>
      <c r="AJ45" s="46">
        <v>3.5</v>
      </c>
      <c r="AK45" s="46">
        <f t="shared" si="41"/>
        <v>0</v>
      </c>
      <c r="AL45" s="2">
        <f t="shared" si="42"/>
        <v>1</v>
      </c>
      <c r="AM45" s="2">
        <f t="shared" si="43"/>
        <v>1</v>
      </c>
      <c r="AN45" s="2">
        <f t="shared" si="44"/>
        <v>0</v>
      </c>
      <c r="AQ45" s="46">
        <v>3.5</v>
      </c>
      <c r="AR45" s="46">
        <f t="shared" si="45"/>
        <v>0</v>
      </c>
      <c r="AS45" s="2">
        <f t="shared" si="46"/>
        <v>1</v>
      </c>
      <c r="AT45" s="2">
        <f t="shared" si="47"/>
        <v>0</v>
      </c>
      <c r="AU45" s="2">
        <f t="shared" si="48"/>
        <v>1</v>
      </c>
      <c r="AX45" s="46">
        <v>3.5</v>
      </c>
      <c r="AY45" s="46">
        <f t="shared" si="49"/>
        <v>0</v>
      </c>
      <c r="AZ45" s="2">
        <f t="shared" si="50"/>
        <v>3</v>
      </c>
      <c r="BA45" s="2">
        <f t="shared" si="51"/>
        <v>1</v>
      </c>
      <c r="BB45" s="2">
        <f t="shared" si="52"/>
        <v>1</v>
      </c>
      <c r="BE45" s="46">
        <v>3.5</v>
      </c>
      <c r="BF45" s="46">
        <f t="shared" si="53"/>
        <v>1</v>
      </c>
      <c r="BG45" s="2">
        <f t="shared" si="54"/>
        <v>1</v>
      </c>
      <c r="BH45" s="2">
        <f t="shared" si="55"/>
        <v>1</v>
      </c>
      <c r="BI45" s="2">
        <f t="shared" si="56"/>
        <v>1</v>
      </c>
      <c r="BL45" s="46">
        <v>3.5</v>
      </c>
      <c r="BM45" s="46">
        <f t="shared" si="57"/>
        <v>0</v>
      </c>
      <c r="BN45" s="2">
        <f t="shared" si="58"/>
        <v>1</v>
      </c>
      <c r="BO45" s="2">
        <f t="shared" si="59"/>
        <v>0</v>
      </c>
      <c r="BP45" s="2">
        <f t="shared" si="60"/>
        <v>0</v>
      </c>
      <c r="BS45" s="46">
        <v>3.5</v>
      </c>
      <c r="BT45" s="46">
        <f t="shared" si="61"/>
        <v>1</v>
      </c>
      <c r="BU45" s="2">
        <f t="shared" si="62"/>
        <v>1</v>
      </c>
      <c r="BV45" s="2">
        <f t="shared" si="63"/>
        <v>2</v>
      </c>
      <c r="BW45" s="2">
        <f t="shared" si="64"/>
        <v>3</v>
      </c>
      <c r="BZ45" s="46">
        <v>3.5</v>
      </c>
      <c r="CA45" s="46">
        <f t="shared" si="65"/>
        <v>0</v>
      </c>
      <c r="CB45" s="2">
        <f t="shared" si="66"/>
        <v>0</v>
      </c>
      <c r="CC45" s="2">
        <f t="shared" si="67"/>
        <v>1</v>
      </c>
      <c r="CD45" s="2">
        <f t="shared" si="68"/>
        <v>0</v>
      </c>
    </row>
    <row r="46" spans="1:82" ht="15.75" x14ac:dyDescent="0.25">
      <c r="A46" s="46">
        <v>3</v>
      </c>
      <c r="B46" s="46">
        <f t="shared" si="21"/>
        <v>5</v>
      </c>
      <c r="C46" s="2">
        <f t="shared" si="22"/>
        <v>0</v>
      </c>
      <c r="D46" s="2">
        <f t="shared" si="23"/>
        <v>0</v>
      </c>
      <c r="E46" s="2">
        <f t="shared" si="24"/>
        <v>1</v>
      </c>
      <c r="H46" s="46">
        <v>3</v>
      </c>
      <c r="I46" s="46">
        <f t="shared" si="25"/>
        <v>1</v>
      </c>
      <c r="J46" s="2">
        <f t="shared" si="26"/>
        <v>2</v>
      </c>
      <c r="K46" s="2">
        <f t="shared" si="27"/>
        <v>0</v>
      </c>
      <c r="L46" s="2">
        <f t="shared" si="28"/>
        <v>0</v>
      </c>
      <c r="O46" s="46">
        <v>3</v>
      </c>
      <c r="P46" s="46">
        <f t="shared" si="29"/>
        <v>0</v>
      </c>
      <c r="Q46" s="2">
        <f t="shared" si="30"/>
        <v>0</v>
      </c>
      <c r="R46" s="2">
        <f t="shared" si="31"/>
        <v>1</v>
      </c>
      <c r="S46" s="2">
        <f t="shared" si="32"/>
        <v>0</v>
      </c>
      <c r="V46" s="46">
        <v>3</v>
      </c>
      <c r="W46" s="46">
        <f t="shared" si="33"/>
        <v>4</v>
      </c>
      <c r="X46" s="2">
        <f t="shared" si="34"/>
        <v>1</v>
      </c>
      <c r="Y46" s="2">
        <f t="shared" si="35"/>
        <v>3</v>
      </c>
      <c r="Z46" s="2">
        <f t="shared" si="36"/>
        <v>3</v>
      </c>
      <c r="AC46" s="46">
        <v>3</v>
      </c>
      <c r="AD46" s="46">
        <f t="shared" si="37"/>
        <v>0</v>
      </c>
      <c r="AE46" s="2">
        <f t="shared" si="38"/>
        <v>3</v>
      </c>
      <c r="AF46" s="2">
        <f t="shared" si="39"/>
        <v>0</v>
      </c>
      <c r="AG46" s="2">
        <f t="shared" si="40"/>
        <v>1</v>
      </c>
      <c r="AJ46" s="46">
        <v>3</v>
      </c>
      <c r="AK46" s="46">
        <f t="shared" si="41"/>
        <v>2</v>
      </c>
      <c r="AL46" s="2">
        <f t="shared" si="42"/>
        <v>1</v>
      </c>
      <c r="AM46" s="2">
        <f t="shared" si="43"/>
        <v>0</v>
      </c>
      <c r="AN46" s="2">
        <f t="shared" si="44"/>
        <v>1</v>
      </c>
      <c r="AQ46" s="46">
        <v>3</v>
      </c>
      <c r="AR46" s="46">
        <f t="shared" si="45"/>
        <v>0</v>
      </c>
      <c r="AS46" s="2">
        <f t="shared" si="46"/>
        <v>0</v>
      </c>
      <c r="AT46" s="2">
        <f t="shared" si="47"/>
        <v>0</v>
      </c>
      <c r="AU46" s="2">
        <f t="shared" si="48"/>
        <v>0</v>
      </c>
      <c r="AX46" s="46">
        <v>3</v>
      </c>
      <c r="AY46" s="46">
        <f t="shared" si="49"/>
        <v>2</v>
      </c>
      <c r="AZ46" s="2">
        <f t="shared" si="50"/>
        <v>2</v>
      </c>
      <c r="BA46" s="2">
        <f t="shared" si="51"/>
        <v>1</v>
      </c>
      <c r="BB46" s="2">
        <f t="shared" si="52"/>
        <v>5</v>
      </c>
      <c r="BE46" s="46">
        <v>3</v>
      </c>
      <c r="BF46" s="46">
        <f t="shared" si="53"/>
        <v>1</v>
      </c>
      <c r="BG46" s="2">
        <f t="shared" si="54"/>
        <v>1</v>
      </c>
      <c r="BH46" s="2">
        <f t="shared" si="55"/>
        <v>0</v>
      </c>
      <c r="BI46" s="2">
        <f t="shared" si="56"/>
        <v>1</v>
      </c>
      <c r="BL46" s="46">
        <v>3</v>
      </c>
      <c r="BM46" s="46">
        <f t="shared" si="57"/>
        <v>0</v>
      </c>
      <c r="BN46" s="2">
        <f t="shared" si="58"/>
        <v>2</v>
      </c>
      <c r="BO46" s="2">
        <f t="shared" si="59"/>
        <v>0</v>
      </c>
      <c r="BP46" s="2">
        <f t="shared" si="60"/>
        <v>1</v>
      </c>
      <c r="BS46" s="46">
        <v>3</v>
      </c>
      <c r="BT46" s="46">
        <f t="shared" si="61"/>
        <v>0</v>
      </c>
      <c r="BU46" s="2">
        <f t="shared" si="62"/>
        <v>0</v>
      </c>
      <c r="BV46" s="2">
        <f t="shared" si="63"/>
        <v>1</v>
      </c>
      <c r="BW46" s="2">
        <f t="shared" si="64"/>
        <v>1</v>
      </c>
      <c r="BZ46" s="46">
        <v>3</v>
      </c>
      <c r="CA46" s="46">
        <f t="shared" si="65"/>
        <v>0</v>
      </c>
      <c r="CB46" s="2">
        <f t="shared" si="66"/>
        <v>0</v>
      </c>
      <c r="CC46" s="2">
        <f t="shared" si="67"/>
        <v>2</v>
      </c>
      <c r="CD46" s="2">
        <f t="shared" si="68"/>
        <v>0</v>
      </c>
    </row>
    <row r="47" spans="1:82" ht="15.75" x14ac:dyDescent="0.25">
      <c r="A47" s="43">
        <v>2.5</v>
      </c>
      <c r="B47" s="46">
        <f t="shared" si="21"/>
        <v>0</v>
      </c>
      <c r="C47" s="2">
        <f t="shared" si="22"/>
        <v>0</v>
      </c>
      <c r="D47" s="2">
        <f t="shared" si="23"/>
        <v>0</v>
      </c>
      <c r="E47" s="2">
        <f t="shared" si="24"/>
        <v>0</v>
      </c>
      <c r="H47" s="43">
        <v>2.5</v>
      </c>
      <c r="I47" s="46">
        <f t="shared" si="25"/>
        <v>0</v>
      </c>
      <c r="J47" s="2">
        <f t="shared" si="26"/>
        <v>0</v>
      </c>
      <c r="K47" s="2">
        <f t="shared" si="27"/>
        <v>0</v>
      </c>
      <c r="L47" s="2">
        <f t="shared" si="28"/>
        <v>0</v>
      </c>
      <c r="O47" s="43">
        <v>2.5</v>
      </c>
      <c r="P47" s="46">
        <f t="shared" si="29"/>
        <v>0</v>
      </c>
      <c r="Q47" s="2">
        <f t="shared" si="30"/>
        <v>0</v>
      </c>
      <c r="R47" s="2">
        <f t="shared" si="31"/>
        <v>0</v>
      </c>
      <c r="S47" s="2">
        <f t="shared" si="32"/>
        <v>1</v>
      </c>
      <c r="V47" s="43">
        <v>2.5</v>
      </c>
      <c r="W47" s="46">
        <f t="shared" si="33"/>
        <v>0</v>
      </c>
      <c r="X47" s="2">
        <f t="shared" si="34"/>
        <v>0</v>
      </c>
      <c r="Y47" s="2">
        <f t="shared" si="35"/>
        <v>0</v>
      </c>
      <c r="Z47" s="2">
        <f t="shared" si="36"/>
        <v>0</v>
      </c>
      <c r="AC47" s="43">
        <v>2.5</v>
      </c>
      <c r="AD47" s="46">
        <f t="shared" si="37"/>
        <v>1</v>
      </c>
      <c r="AE47" s="2">
        <f t="shared" si="38"/>
        <v>0</v>
      </c>
      <c r="AF47" s="2">
        <f t="shared" si="39"/>
        <v>0</v>
      </c>
      <c r="AG47" s="2">
        <f t="shared" si="40"/>
        <v>1</v>
      </c>
      <c r="AJ47" s="43">
        <v>2.5</v>
      </c>
      <c r="AK47" s="46">
        <f t="shared" si="41"/>
        <v>0</v>
      </c>
      <c r="AL47" s="2">
        <f t="shared" si="42"/>
        <v>0</v>
      </c>
      <c r="AM47" s="2">
        <f t="shared" si="43"/>
        <v>3</v>
      </c>
      <c r="AN47" s="2">
        <f t="shared" si="44"/>
        <v>1</v>
      </c>
      <c r="AQ47" s="43">
        <v>2.5</v>
      </c>
      <c r="AR47" s="46">
        <f t="shared" si="45"/>
        <v>0</v>
      </c>
      <c r="AS47" s="2">
        <f t="shared" si="46"/>
        <v>0</v>
      </c>
      <c r="AT47" s="2">
        <f t="shared" si="47"/>
        <v>0</v>
      </c>
      <c r="AU47" s="2">
        <f t="shared" si="48"/>
        <v>1</v>
      </c>
      <c r="AX47" s="43">
        <v>2.5</v>
      </c>
      <c r="AY47" s="46">
        <f t="shared" si="49"/>
        <v>4</v>
      </c>
      <c r="AZ47" s="2">
        <f t="shared" si="50"/>
        <v>0</v>
      </c>
      <c r="BA47" s="2">
        <f t="shared" si="51"/>
        <v>1</v>
      </c>
      <c r="BB47" s="2">
        <f t="shared" si="52"/>
        <v>2</v>
      </c>
      <c r="BE47" s="43">
        <v>2.5</v>
      </c>
      <c r="BF47" s="46">
        <f t="shared" si="53"/>
        <v>0</v>
      </c>
      <c r="BG47" s="2">
        <f t="shared" si="54"/>
        <v>0</v>
      </c>
      <c r="BH47" s="2">
        <f t="shared" si="55"/>
        <v>1</v>
      </c>
      <c r="BI47" s="2">
        <f t="shared" si="56"/>
        <v>1</v>
      </c>
      <c r="BL47" s="43">
        <v>2.5</v>
      </c>
      <c r="BM47" s="46">
        <f t="shared" si="57"/>
        <v>0</v>
      </c>
      <c r="BN47" s="2">
        <f t="shared" si="58"/>
        <v>0</v>
      </c>
      <c r="BO47" s="2">
        <f t="shared" si="59"/>
        <v>0</v>
      </c>
      <c r="BP47" s="2">
        <f t="shared" si="60"/>
        <v>0</v>
      </c>
      <c r="BS47" s="43">
        <v>2.5</v>
      </c>
      <c r="BT47" s="46">
        <f t="shared" si="61"/>
        <v>0</v>
      </c>
      <c r="BU47" s="2">
        <f t="shared" si="62"/>
        <v>0</v>
      </c>
      <c r="BV47" s="2">
        <f t="shared" si="63"/>
        <v>1</v>
      </c>
      <c r="BW47" s="2">
        <f t="shared" si="64"/>
        <v>4</v>
      </c>
      <c r="BZ47" s="43">
        <v>2.5</v>
      </c>
      <c r="CA47" s="46">
        <f t="shared" si="65"/>
        <v>0</v>
      </c>
      <c r="CB47" s="2">
        <f t="shared" si="66"/>
        <v>0</v>
      </c>
      <c r="CC47" s="2">
        <f t="shared" si="67"/>
        <v>0</v>
      </c>
      <c r="CD47" s="2">
        <f t="shared" si="68"/>
        <v>2</v>
      </c>
    </row>
    <row r="48" spans="1:82" ht="15.75" x14ac:dyDescent="0.25">
      <c r="A48" s="43">
        <v>2</v>
      </c>
      <c r="B48" s="46">
        <f t="shared" si="21"/>
        <v>0</v>
      </c>
      <c r="C48" s="2">
        <f t="shared" si="22"/>
        <v>1</v>
      </c>
      <c r="D48" s="2">
        <f t="shared" si="23"/>
        <v>0</v>
      </c>
      <c r="E48" s="2">
        <f t="shared" si="24"/>
        <v>0</v>
      </c>
      <c r="H48" s="43">
        <v>2</v>
      </c>
      <c r="I48" s="46">
        <f t="shared" si="25"/>
        <v>0</v>
      </c>
      <c r="J48" s="2">
        <f t="shared" si="26"/>
        <v>1</v>
      </c>
      <c r="K48" s="2">
        <f t="shared" si="27"/>
        <v>1</v>
      </c>
      <c r="L48" s="2">
        <f t="shared" si="28"/>
        <v>4</v>
      </c>
      <c r="O48" s="43">
        <v>2</v>
      </c>
      <c r="P48" s="46">
        <f t="shared" si="29"/>
        <v>0</v>
      </c>
      <c r="Q48" s="2">
        <f t="shared" si="30"/>
        <v>0</v>
      </c>
      <c r="R48" s="2">
        <f t="shared" si="31"/>
        <v>2</v>
      </c>
      <c r="S48" s="2">
        <f t="shared" si="32"/>
        <v>1</v>
      </c>
      <c r="V48" s="43">
        <v>2</v>
      </c>
      <c r="W48" s="46">
        <f t="shared" si="33"/>
        <v>6</v>
      </c>
      <c r="X48" s="2">
        <f t="shared" si="34"/>
        <v>1</v>
      </c>
      <c r="Y48" s="2">
        <f t="shared" si="35"/>
        <v>1</v>
      </c>
      <c r="Z48" s="2">
        <f t="shared" si="36"/>
        <v>0</v>
      </c>
      <c r="AC48" s="43">
        <v>2</v>
      </c>
      <c r="AD48" s="46">
        <f t="shared" si="37"/>
        <v>0</v>
      </c>
      <c r="AE48" s="2">
        <f t="shared" si="38"/>
        <v>0</v>
      </c>
      <c r="AF48" s="2">
        <f t="shared" si="39"/>
        <v>0</v>
      </c>
      <c r="AG48" s="2">
        <f t="shared" si="40"/>
        <v>0</v>
      </c>
      <c r="AJ48" s="43">
        <v>2</v>
      </c>
      <c r="AK48" s="46">
        <f t="shared" si="41"/>
        <v>0</v>
      </c>
      <c r="AL48" s="2">
        <f t="shared" si="42"/>
        <v>0</v>
      </c>
      <c r="AM48" s="2">
        <f t="shared" si="43"/>
        <v>6</v>
      </c>
      <c r="AN48" s="2">
        <f t="shared" si="44"/>
        <v>1</v>
      </c>
      <c r="AQ48" s="43">
        <v>2</v>
      </c>
      <c r="AR48" s="46">
        <f t="shared" si="45"/>
        <v>0</v>
      </c>
      <c r="AS48" s="2">
        <f t="shared" si="46"/>
        <v>0</v>
      </c>
      <c r="AT48" s="2">
        <f t="shared" si="47"/>
        <v>0</v>
      </c>
      <c r="AU48" s="2">
        <f t="shared" si="48"/>
        <v>0</v>
      </c>
      <c r="AX48" s="43">
        <v>2</v>
      </c>
      <c r="AY48" s="46">
        <f t="shared" si="49"/>
        <v>2</v>
      </c>
      <c r="AZ48" s="2">
        <f t="shared" si="50"/>
        <v>1</v>
      </c>
      <c r="BA48" s="2">
        <f t="shared" si="51"/>
        <v>1</v>
      </c>
      <c r="BB48" s="2">
        <f t="shared" si="52"/>
        <v>6</v>
      </c>
      <c r="BE48" s="43">
        <v>2</v>
      </c>
      <c r="BF48" s="46">
        <f t="shared" si="53"/>
        <v>0</v>
      </c>
      <c r="BG48" s="2">
        <f t="shared" si="54"/>
        <v>0</v>
      </c>
      <c r="BH48" s="2">
        <f t="shared" si="55"/>
        <v>0</v>
      </c>
      <c r="BI48" s="2">
        <f t="shared" si="56"/>
        <v>2</v>
      </c>
      <c r="BL48" s="43">
        <v>2</v>
      </c>
      <c r="BM48" s="46">
        <f t="shared" si="57"/>
        <v>0</v>
      </c>
      <c r="BN48" s="2">
        <f t="shared" si="58"/>
        <v>0</v>
      </c>
      <c r="BO48" s="2">
        <f t="shared" si="59"/>
        <v>1</v>
      </c>
      <c r="BP48" s="2">
        <f t="shared" si="60"/>
        <v>0</v>
      </c>
      <c r="BS48" s="43">
        <v>2</v>
      </c>
      <c r="BT48" s="46">
        <f t="shared" si="61"/>
        <v>0</v>
      </c>
      <c r="BU48" s="2">
        <f t="shared" si="62"/>
        <v>0</v>
      </c>
      <c r="BV48" s="2">
        <f t="shared" si="63"/>
        <v>0</v>
      </c>
      <c r="BW48" s="2">
        <f t="shared" si="64"/>
        <v>1</v>
      </c>
      <c r="BZ48" s="43">
        <v>2</v>
      </c>
      <c r="CA48" s="46">
        <f t="shared" si="65"/>
        <v>1</v>
      </c>
      <c r="CB48" s="2">
        <f t="shared" si="66"/>
        <v>0</v>
      </c>
      <c r="CC48" s="2">
        <f t="shared" si="67"/>
        <v>0</v>
      </c>
      <c r="CD48" s="2">
        <f t="shared" si="68"/>
        <v>3</v>
      </c>
    </row>
    <row r="49" spans="1:82" ht="15.75" x14ac:dyDescent="0.25">
      <c r="A49" s="46">
        <v>1.5</v>
      </c>
      <c r="B49" s="46">
        <f t="shared" si="21"/>
        <v>0</v>
      </c>
      <c r="C49" s="2">
        <f t="shared" si="22"/>
        <v>1</v>
      </c>
      <c r="D49" s="2">
        <f t="shared" si="23"/>
        <v>0</v>
      </c>
      <c r="E49" s="2">
        <f t="shared" si="24"/>
        <v>0</v>
      </c>
      <c r="H49" s="46">
        <v>1.5</v>
      </c>
      <c r="I49" s="46">
        <f t="shared" si="25"/>
        <v>0</v>
      </c>
      <c r="J49" s="2">
        <f t="shared" si="26"/>
        <v>4</v>
      </c>
      <c r="K49" s="2">
        <f t="shared" si="27"/>
        <v>0</v>
      </c>
      <c r="L49" s="2">
        <f t="shared" si="28"/>
        <v>0</v>
      </c>
      <c r="O49" s="46">
        <v>1.5</v>
      </c>
      <c r="P49" s="46">
        <f t="shared" si="29"/>
        <v>0</v>
      </c>
      <c r="Q49" s="2">
        <f t="shared" si="30"/>
        <v>0</v>
      </c>
      <c r="R49" s="2">
        <f t="shared" si="31"/>
        <v>0</v>
      </c>
      <c r="S49" s="2">
        <f t="shared" si="32"/>
        <v>1</v>
      </c>
      <c r="V49" s="46">
        <v>1.5</v>
      </c>
      <c r="W49" s="46">
        <f t="shared" si="33"/>
        <v>0</v>
      </c>
      <c r="X49" s="2">
        <f t="shared" si="34"/>
        <v>1</v>
      </c>
      <c r="Y49" s="2">
        <f t="shared" si="35"/>
        <v>1</v>
      </c>
      <c r="Z49" s="2">
        <f t="shared" si="36"/>
        <v>3</v>
      </c>
      <c r="AC49" s="46">
        <v>1.5</v>
      </c>
      <c r="AD49" s="46">
        <f t="shared" si="37"/>
        <v>0</v>
      </c>
      <c r="AE49" s="2">
        <f t="shared" si="38"/>
        <v>0</v>
      </c>
      <c r="AF49" s="2">
        <f t="shared" si="39"/>
        <v>1</v>
      </c>
      <c r="AG49" s="2">
        <f t="shared" si="40"/>
        <v>0</v>
      </c>
      <c r="AJ49" s="46">
        <v>1.5</v>
      </c>
      <c r="AK49" s="46">
        <f t="shared" si="41"/>
        <v>0</v>
      </c>
      <c r="AL49" s="2">
        <f t="shared" si="42"/>
        <v>2</v>
      </c>
      <c r="AM49" s="2">
        <f t="shared" si="43"/>
        <v>1</v>
      </c>
      <c r="AN49" s="2">
        <f t="shared" si="44"/>
        <v>0</v>
      </c>
      <c r="AQ49" s="46">
        <v>1.5</v>
      </c>
      <c r="AR49" s="46">
        <f t="shared" si="45"/>
        <v>0</v>
      </c>
      <c r="AS49" s="2">
        <f t="shared" si="46"/>
        <v>0</v>
      </c>
      <c r="AT49" s="2">
        <f t="shared" si="47"/>
        <v>1</v>
      </c>
      <c r="AU49" s="2">
        <f t="shared" si="48"/>
        <v>1</v>
      </c>
      <c r="AX49" s="46">
        <v>1.5</v>
      </c>
      <c r="AY49" s="46">
        <f t="shared" si="49"/>
        <v>0</v>
      </c>
      <c r="AZ49" s="2">
        <f t="shared" si="50"/>
        <v>0</v>
      </c>
      <c r="BA49" s="2">
        <f t="shared" si="51"/>
        <v>0</v>
      </c>
      <c r="BB49" s="2">
        <f t="shared" si="52"/>
        <v>0</v>
      </c>
      <c r="BE49" s="46">
        <v>1.5</v>
      </c>
      <c r="BF49" s="46">
        <f t="shared" si="53"/>
        <v>0</v>
      </c>
      <c r="BG49" s="2">
        <f t="shared" si="54"/>
        <v>1</v>
      </c>
      <c r="BH49" s="2">
        <f t="shared" si="55"/>
        <v>0</v>
      </c>
      <c r="BI49" s="2">
        <f t="shared" si="56"/>
        <v>0</v>
      </c>
      <c r="BL49" s="46">
        <v>1.5</v>
      </c>
      <c r="BM49" s="46">
        <f t="shared" si="57"/>
        <v>0</v>
      </c>
      <c r="BN49" s="2">
        <f t="shared" si="58"/>
        <v>0</v>
      </c>
      <c r="BO49" s="2">
        <f t="shared" si="59"/>
        <v>0</v>
      </c>
      <c r="BP49" s="2">
        <f t="shared" si="60"/>
        <v>0</v>
      </c>
      <c r="BS49" s="46">
        <v>1.5</v>
      </c>
      <c r="BT49" s="46">
        <f t="shared" si="61"/>
        <v>0</v>
      </c>
      <c r="BU49" s="2">
        <f t="shared" si="62"/>
        <v>1</v>
      </c>
      <c r="BV49" s="2">
        <f t="shared" si="63"/>
        <v>0</v>
      </c>
      <c r="BW49" s="2">
        <f t="shared" si="64"/>
        <v>3</v>
      </c>
      <c r="BZ49" s="46">
        <v>1.5</v>
      </c>
      <c r="CA49" s="46">
        <f t="shared" si="65"/>
        <v>0</v>
      </c>
      <c r="CB49" s="2">
        <f t="shared" si="66"/>
        <v>1</v>
      </c>
      <c r="CC49" s="2">
        <f t="shared" si="67"/>
        <v>0</v>
      </c>
      <c r="CD49" s="2">
        <f t="shared" si="68"/>
        <v>3</v>
      </c>
    </row>
    <row r="50" spans="1:82" ht="15.75" x14ac:dyDescent="0.25">
      <c r="A50" s="46">
        <v>1</v>
      </c>
      <c r="B50" s="46">
        <f t="shared" si="21"/>
        <v>0</v>
      </c>
      <c r="C50" s="2">
        <f t="shared" si="22"/>
        <v>0</v>
      </c>
      <c r="D50" s="2">
        <f t="shared" si="23"/>
        <v>0</v>
      </c>
      <c r="E50" s="2">
        <f t="shared" si="24"/>
        <v>0</v>
      </c>
      <c r="H50" s="46">
        <v>1</v>
      </c>
      <c r="I50" s="46">
        <f t="shared" si="25"/>
        <v>1</v>
      </c>
      <c r="J50" s="2">
        <f t="shared" si="26"/>
        <v>6</v>
      </c>
      <c r="K50" s="2">
        <f t="shared" si="27"/>
        <v>1</v>
      </c>
      <c r="L50" s="2">
        <f t="shared" si="28"/>
        <v>7</v>
      </c>
      <c r="O50" s="46">
        <v>1</v>
      </c>
      <c r="P50" s="46">
        <f t="shared" si="29"/>
        <v>0</v>
      </c>
      <c r="Q50" s="2">
        <f t="shared" si="30"/>
        <v>1</v>
      </c>
      <c r="R50" s="2">
        <f t="shared" si="31"/>
        <v>0</v>
      </c>
      <c r="S50" s="2">
        <f t="shared" si="32"/>
        <v>2</v>
      </c>
      <c r="V50" s="46">
        <v>1</v>
      </c>
      <c r="W50" s="46">
        <f t="shared" si="33"/>
        <v>2</v>
      </c>
      <c r="X50" s="2">
        <f t="shared" si="34"/>
        <v>1</v>
      </c>
      <c r="Y50" s="2">
        <f t="shared" si="35"/>
        <v>0</v>
      </c>
      <c r="Z50" s="2">
        <f t="shared" si="36"/>
        <v>3</v>
      </c>
      <c r="AC50" s="46">
        <v>1</v>
      </c>
      <c r="AD50" s="46">
        <f t="shared" si="37"/>
        <v>0</v>
      </c>
      <c r="AE50" s="2">
        <f t="shared" si="38"/>
        <v>0</v>
      </c>
      <c r="AF50" s="2">
        <f t="shared" si="39"/>
        <v>5</v>
      </c>
      <c r="AG50" s="2">
        <f t="shared" si="40"/>
        <v>3</v>
      </c>
      <c r="AJ50" s="46">
        <v>1</v>
      </c>
      <c r="AK50" s="46">
        <f t="shared" si="41"/>
        <v>0</v>
      </c>
      <c r="AL50" s="2">
        <f t="shared" si="42"/>
        <v>5</v>
      </c>
      <c r="AM50" s="2">
        <f t="shared" si="43"/>
        <v>1</v>
      </c>
      <c r="AN50" s="2">
        <f t="shared" si="44"/>
        <v>3</v>
      </c>
      <c r="AQ50" s="46">
        <v>1</v>
      </c>
      <c r="AR50" s="46">
        <f t="shared" si="45"/>
        <v>0</v>
      </c>
      <c r="AS50" s="2">
        <f t="shared" si="46"/>
        <v>0</v>
      </c>
      <c r="AT50" s="2">
        <f t="shared" si="47"/>
        <v>0</v>
      </c>
      <c r="AU50" s="2">
        <f t="shared" si="48"/>
        <v>0</v>
      </c>
      <c r="AX50" s="46">
        <v>1</v>
      </c>
      <c r="AY50" s="46">
        <f t="shared" si="49"/>
        <v>1</v>
      </c>
      <c r="AZ50" s="2">
        <f t="shared" si="50"/>
        <v>0</v>
      </c>
      <c r="BA50" s="2">
        <f t="shared" si="51"/>
        <v>0</v>
      </c>
      <c r="BB50" s="2">
        <f t="shared" si="52"/>
        <v>5</v>
      </c>
      <c r="BE50" s="46">
        <v>1</v>
      </c>
      <c r="BF50" s="46">
        <f t="shared" si="53"/>
        <v>0</v>
      </c>
      <c r="BG50" s="2">
        <f t="shared" si="54"/>
        <v>5</v>
      </c>
      <c r="BH50" s="2">
        <f t="shared" si="55"/>
        <v>0</v>
      </c>
      <c r="BI50" s="2">
        <f t="shared" si="56"/>
        <v>0</v>
      </c>
      <c r="BL50" s="46">
        <v>1</v>
      </c>
      <c r="BM50" s="46">
        <f t="shared" si="57"/>
        <v>0</v>
      </c>
      <c r="BN50" s="2">
        <f t="shared" si="58"/>
        <v>0</v>
      </c>
      <c r="BO50" s="2">
        <f t="shared" si="59"/>
        <v>0</v>
      </c>
      <c r="BP50" s="2">
        <f t="shared" si="60"/>
        <v>0</v>
      </c>
      <c r="BS50" s="46">
        <v>1</v>
      </c>
      <c r="BT50" s="46">
        <f t="shared" si="61"/>
        <v>0</v>
      </c>
      <c r="BU50" s="2">
        <f t="shared" si="62"/>
        <v>4</v>
      </c>
      <c r="BV50" s="2">
        <f t="shared" si="63"/>
        <v>0</v>
      </c>
      <c r="BW50" s="2">
        <f t="shared" si="64"/>
        <v>2</v>
      </c>
      <c r="BZ50" s="46">
        <v>1</v>
      </c>
      <c r="CA50" s="46">
        <f t="shared" si="65"/>
        <v>0</v>
      </c>
      <c r="CB50" s="2">
        <f t="shared" si="66"/>
        <v>1</v>
      </c>
      <c r="CC50" s="2">
        <f t="shared" si="67"/>
        <v>0</v>
      </c>
      <c r="CD50" s="2">
        <f t="shared" si="68"/>
        <v>2</v>
      </c>
    </row>
    <row r="51" spans="1:82" ht="15.75" x14ac:dyDescent="0.25">
      <c r="A51" s="43">
        <v>0.5</v>
      </c>
      <c r="B51" s="46">
        <f t="shared" si="21"/>
        <v>0</v>
      </c>
      <c r="C51" s="2">
        <f t="shared" si="22"/>
        <v>0</v>
      </c>
      <c r="D51" s="2">
        <f t="shared" si="23"/>
        <v>0</v>
      </c>
      <c r="E51" s="2">
        <f t="shared" si="24"/>
        <v>0</v>
      </c>
      <c r="H51" s="43">
        <v>0.5</v>
      </c>
      <c r="I51" s="46">
        <f t="shared" si="25"/>
        <v>0</v>
      </c>
      <c r="J51" s="2">
        <f t="shared" si="26"/>
        <v>2</v>
      </c>
      <c r="K51" s="2">
        <f t="shared" si="27"/>
        <v>2</v>
      </c>
      <c r="L51" s="2">
        <f t="shared" si="28"/>
        <v>1</v>
      </c>
      <c r="O51" s="43">
        <v>0.5</v>
      </c>
      <c r="P51" s="46">
        <f t="shared" si="29"/>
        <v>0</v>
      </c>
      <c r="Q51" s="2">
        <f t="shared" si="30"/>
        <v>0</v>
      </c>
      <c r="R51" s="2">
        <f t="shared" si="31"/>
        <v>0</v>
      </c>
      <c r="S51" s="2">
        <f t="shared" si="32"/>
        <v>2</v>
      </c>
      <c r="V51" s="43">
        <v>0.5</v>
      </c>
      <c r="W51" s="46">
        <f t="shared" si="33"/>
        <v>0</v>
      </c>
      <c r="X51" s="2">
        <f t="shared" si="34"/>
        <v>0</v>
      </c>
      <c r="Y51" s="2">
        <f t="shared" si="35"/>
        <v>0</v>
      </c>
      <c r="Z51" s="2">
        <f t="shared" si="36"/>
        <v>0</v>
      </c>
      <c r="AC51" s="43">
        <v>0.5</v>
      </c>
      <c r="AD51" s="46">
        <f t="shared" si="37"/>
        <v>1</v>
      </c>
      <c r="AE51" s="2">
        <f t="shared" si="38"/>
        <v>0</v>
      </c>
      <c r="AF51" s="2">
        <f t="shared" si="39"/>
        <v>4</v>
      </c>
      <c r="AG51" s="2">
        <f t="shared" si="40"/>
        <v>3</v>
      </c>
      <c r="AJ51" s="43">
        <v>0.5</v>
      </c>
      <c r="AK51" s="46">
        <f t="shared" si="41"/>
        <v>0</v>
      </c>
      <c r="AL51" s="2">
        <f t="shared" si="42"/>
        <v>1</v>
      </c>
      <c r="AM51" s="2">
        <f t="shared" si="43"/>
        <v>0</v>
      </c>
      <c r="AN51" s="2">
        <f t="shared" si="44"/>
        <v>1</v>
      </c>
      <c r="AQ51" s="43">
        <v>0.5</v>
      </c>
      <c r="AR51" s="46">
        <f t="shared" si="45"/>
        <v>0</v>
      </c>
      <c r="AS51" s="2">
        <f t="shared" si="46"/>
        <v>0</v>
      </c>
      <c r="AT51" s="2">
        <f t="shared" si="47"/>
        <v>0</v>
      </c>
      <c r="AU51" s="2">
        <f t="shared" si="48"/>
        <v>0</v>
      </c>
      <c r="AX51" s="43">
        <v>0.5</v>
      </c>
      <c r="AY51" s="46">
        <f t="shared" si="49"/>
        <v>0</v>
      </c>
      <c r="AZ51" s="2">
        <f t="shared" si="50"/>
        <v>0</v>
      </c>
      <c r="BA51" s="2">
        <f t="shared" si="51"/>
        <v>0</v>
      </c>
      <c r="BB51" s="2">
        <f t="shared" si="52"/>
        <v>1</v>
      </c>
      <c r="BE51" s="43">
        <v>0.5</v>
      </c>
      <c r="BF51" s="46">
        <f t="shared" si="53"/>
        <v>0</v>
      </c>
      <c r="BG51" s="2">
        <f t="shared" si="54"/>
        <v>1</v>
      </c>
      <c r="BH51" s="2">
        <f t="shared" si="55"/>
        <v>0</v>
      </c>
      <c r="BI51" s="2">
        <f t="shared" si="56"/>
        <v>1</v>
      </c>
      <c r="BL51" s="43">
        <v>0.5</v>
      </c>
      <c r="BM51" s="46">
        <f t="shared" si="57"/>
        <v>0</v>
      </c>
      <c r="BN51" s="2">
        <f t="shared" si="58"/>
        <v>0</v>
      </c>
      <c r="BO51" s="2">
        <f t="shared" si="59"/>
        <v>0</v>
      </c>
      <c r="BP51" s="2">
        <f t="shared" si="60"/>
        <v>0</v>
      </c>
      <c r="BS51" s="43">
        <v>0.5</v>
      </c>
      <c r="BT51" s="46">
        <f t="shared" si="61"/>
        <v>0</v>
      </c>
      <c r="BU51" s="2">
        <f t="shared" si="62"/>
        <v>2</v>
      </c>
      <c r="BV51" s="2">
        <f t="shared" si="63"/>
        <v>0</v>
      </c>
      <c r="BW51" s="2">
        <f t="shared" si="64"/>
        <v>0</v>
      </c>
      <c r="BZ51" s="43">
        <v>0.5</v>
      </c>
      <c r="CA51" s="46">
        <f t="shared" si="65"/>
        <v>0</v>
      </c>
      <c r="CB51" s="2">
        <f t="shared" si="66"/>
        <v>0</v>
      </c>
      <c r="CC51" s="2">
        <f t="shared" si="67"/>
        <v>0</v>
      </c>
      <c r="CD51" s="2">
        <f t="shared" si="68"/>
        <v>2</v>
      </c>
    </row>
    <row r="52" spans="1:82" ht="15.75" x14ac:dyDescent="0.25">
      <c r="A52" s="43">
        <v>0</v>
      </c>
      <c r="B52" s="46">
        <f t="shared" si="21"/>
        <v>0</v>
      </c>
      <c r="C52" s="2">
        <f t="shared" si="22"/>
        <v>2</v>
      </c>
      <c r="D52" s="2">
        <f t="shared" si="23"/>
        <v>1</v>
      </c>
      <c r="E52" s="2">
        <f t="shared" si="24"/>
        <v>0</v>
      </c>
      <c r="H52" s="43">
        <v>0</v>
      </c>
      <c r="I52" s="46">
        <f t="shared" si="25"/>
        <v>0</v>
      </c>
      <c r="J52" s="2">
        <f t="shared" si="26"/>
        <v>0</v>
      </c>
      <c r="K52" s="2">
        <f t="shared" si="27"/>
        <v>2</v>
      </c>
      <c r="L52" s="2">
        <f t="shared" si="28"/>
        <v>1</v>
      </c>
      <c r="O52" s="43">
        <v>0</v>
      </c>
      <c r="P52" s="46">
        <f t="shared" si="29"/>
        <v>0</v>
      </c>
      <c r="Q52" s="2">
        <f t="shared" si="30"/>
        <v>0</v>
      </c>
      <c r="R52" s="2">
        <f t="shared" si="31"/>
        <v>0</v>
      </c>
      <c r="S52" s="2">
        <f t="shared" si="32"/>
        <v>1</v>
      </c>
      <c r="V52" s="43">
        <v>0</v>
      </c>
      <c r="W52" s="46">
        <f t="shared" si="33"/>
        <v>0</v>
      </c>
      <c r="X52" s="2">
        <f t="shared" si="34"/>
        <v>0</v>
      </c>
      <c r="Y52" s="2">
        <f t="shared" si="35"/>
        <v>0</v>
      </c>
      <c r="Z52" s="2">
        <f t="shared" si="36"/>
        <v>0</v>
      </c>
      <c r="AC52" s="43">
        <v>0</v>
      </c>
      <c r="AD52" s="46">
        <f t="shared" si="37"/>
        <v>0</v>
      </c>
      <c r="AE52" s="2">
        <f t="shared" si="38"/>
        <v>0</v>
      </c>
      <c r="AF52" s="2">
        <f t="shared" si="39"/>
        <v>2</v>
      </c>
      <c r="AG52" s="2">
        <f t="shared" si="40"/>
        <v>0</v>
      </c>
      <c r="AJ52" s="43">
        <v>0</v>
      </c>
      <c r="AK52" s="46">
        <f t="shared" si="41"/>
        <v>0</v>
      </c>
      <c r="AL52" s="2">
        <f t="shared" si="42"/>
        <v>0</v>
      </c>
      <c r="AM52" s="2">
        <f t="shared" si="43"/>
        <v>1</v>
      </c>
      <c r="AN52" s="2">
        <f t="shared" si="44"/>
        <v>2</v>
      </c>
      <c r="AQ52" s="43">
        <v>0</v>
      </c>
      <c r="AR52" s="46">
        <f t="shared" si="45"/>
        <v>0</v>
      </c>
      <c r="AS52" s="2">
        <f t="shared" si="46"/>
        <v>0</v>
      </c>
      <c r="AT52" s="2">
        <f t="shared" si="47"/>
        <v>0</v>
      </c>
      <c r="AU52" s="2">
        <f t="shared" si="48"/>
        <v>0</v>
      </c>
      <c r="AX52" s="43">
        <v>0</v>
      </c>
      <c r="AY52" s="46">
        <f t="shared" si="49"/>
        <v>0</v>
      </c>
      <c r="AZ52" s="2">
        <f>COUNTIF($AS$3:$AS$28,AX52)</f>
        <v>0</v>
      </c>
      <c r="BA52" s="2">
        <f t="shared" si="51"/>
        <v>1</v>
      </c>
      <c r="BB52" s="2">
        <f t="shared" si="52"/>
        <v>2</v>
      </c>
      <c r="BE52" s="43">
        <v>0</v>
      </c>
      <c r="BF52" s="46">
        <f t="shared" si="53"/>
        <v>0</v>
      </c>
      <c r="BG52" s="2">
        <f t="shared" si="54"/>
        <v>1</v>
      </c>
      <c r="BH52" s="2">
        <f t="shared" si="55"/>
        <v>1</v>
      </c>
      <c r="BI52" s="2">
        <f t="shared" si="56"/>
        <v>0</v>
      </c>
      <c r="BL52" s="43">
        <v>0</v>
      </c>
      <c r="BM52" s="46">
        <f t="shared" si="57"/>
        <v>0</v>
      </c>
      <c r="BN52" s="2">
        <f t="shared" si="58"/>
        <v>0</v>
      </c>
      <c r="BO52" s="2">
        <f t="shared" si="59"/>
        <v>0</v>
      </c>
      <c r="BP52" s="2">
        <f t="shared" si="60"/>
        <v>0</v>
      </c>
      <c r="BS52" s="43">
        <v>0</v>
      </c>
      <c r="BT52" s="46">
        <f t="shared" si="61"/>
        <v>0</v>
      </c>
      <c r="BU52" s="2">
        <f t="shared" si="62"/>
        <v>1</v>
      </c>
      <c r="BV52" s="2">
        <f t="shared" si="63"/>
        <v>0</v>
      </c>
      <c r="BW52" s="2">
        <f>COUNTIF($BW$3:$BW$30,BS52)</f>
        <v>0</v>
      </c>
      <c r="BZ52" s="43">
        <v>0</v>
      </c>
      <c r="CA52" s="46">
        <f t="shared" si="65"/>
        <v>0</v>
      </c>
      <c r="CB52" s="2">
        <f t="shared" si="66"/>
        <v>1</v>
      </c>
      <c r="CC52" s="2">
        <f t="shared" si="67"/>
        <v>0</v>
      </c>
      <c r="CD52" s="2">
        <f t="shared" si="68"/>
        <v>1</v>
      </c>
    </row>
    <row r="53" spans="1:82" ht="15.75" x14ac:dyDescent="0.25">
      <c r="A53" s="48" t="s">
        <v>22</v>
      </c>
      <c r="B53" s="48">
        <f>SUM(B32:B52)</f>
        <v>26</v>
      </c>
      <c r="C53" s="47">
        <v>26</v>
      </c>
      <c r="D53" s="47">
        <v>26</v>
      </c>
      <c r="E53" s="47">
        <v>26</v>
      </c>
      <c r="H53" s="48" t="s">
        <v>22</v>
      </c>
      <c r="I53" s="48">
        <f>SUM(I32:I52)</f>
        <v>23</v>
      </c>
      <c r="J53" s="48">
        <f>SUM(J32:J52)</f>
        <v>23</v>
      </c>
      <c r="K53" s="48">
        <f>SUM(K32:K52)</f>
        <v>23</v>
      </c>
      <c r="L53" s="48">
        <f>SUM(L32:L52)</f>
        <v>23</v>
      </c>
      <c r="O53" s="48" t="s">
        <v>22</v>
      </c>
      <c r="P53" s="48">
        <f>SUM(P32:P52)</f>
        <v>20</v>
      </c>
      <c r="Q53" s="48">
        <f>SUM(Q32:Q52)</f>
        <v>20</v>
      </c>
      <c r="R53" s="48">
        <f>SUM(R32:R52)</f>
        <v>20</v>
      </c>
      <c r="S53" s="48">
        <f>SUM(S32:S52)</f>
        <v>20</v>
      </c>
      <c r="V53" s="48" t="s">
        <v>22</v>
      </c>
      <c r="W53" s="48">
        <f>SUM(W32:W52)</f>
        <v>22</v>
      </c>
      <c r="X53" s="48">
        <f>SUM(X32:X52)</f>
        <v>22</v>
      </c>
      <c r="Y53" s="48">
        <f>SUM(Y32:Y52)</f>
        <v>22</v>
      </c>
      <c r="Z53" s="48">
        <f>SUM(Z32:Z52)</f>
        <v>22</v>
      </c>
      <c r="AC53" s="48" t="s">
        <v>22</v>
      </c>
      <c r="AD53" s="48">
        <f>SUM(AD32:AD52)</f>
        <v>18</v>
      </c>
      <c r="AE53" s="48">
        <f>SUM(AE32:AE52)</f>
        <v>18</v>
      </c>
      <c r="AF53" s="48">
        <f>SUM(AF32:AF52)</f>
        <v>18</v>
      </c>
      <c r="AG53" s="48">
        <f>SUM(AG32:AG52)</f>
        <v>18</v>
      </c>
      <c r="AJ53" s="48" t="s">
        <v>22</v>
      </c>
      <c r="AK53" s="48">
        <f>SUM(AK32:AK52)</f>
        <v>22</v>
      </c>
      <c r="AL53" s="48">
        <f>SUM(AL32:AL52)</f>
        <v>22</v>
      </c>
      <c r="AM53" s="48">
        <f>SUM(AM32:AM52)</f>
        <v>22</v>
      </c>
      <c r="AN53" s="48">
        <f>SUM(AN32:AN52)</f>
        <v>22</v>
      </c>
      <c r="AQ53" s="48" t="s">
        <v>22</v>
      </c>
      <c r="AR53" s="48">
        <f>SUM(AR32:AR52)</f>
        <v>22</v>
      </c>
      <c r="AS53" s="48">
        <f>SUM(AS32:AS52)</f>
        <v>22</v>
      </c>
      <c r="AT53" s="48">
        <f>SUM(AT32:AT52)</f>
        <v>22</v>
      </c>
      <c r="AU53" s="48">
        <f>SUM(AU32:AU52)</f>
        <v>22</v>
      </c>
      <c r="AX53" s="48" t="s">
        <v>22</v>
      </c>
      <c r="AY53" s="48">
        <f>SUM(AY32:AY52)</f>
        <v>28</v>
      </c>
      <c r="AZ53" s="48">
        <f>SUM(AZ32:AZ52)</f>
        <v>28</v>
      </c>
      <c r="BA53" s="48">
        <f>SUM(BA32:BA52)</f>
        <v>28</v>
      </c>
      <c r="BB53" s="48">
        <f>SUM(BB32:BB52)</f>
        <v>28</v>
      </c>
      <c r="BE53" s="48" t="s">
        <v>22</v>
      </c>
      <c r="BF53" s="48">
        <f>SUM(BF32:BF52)</f>
        <v>25</v>
      </c>
      <c r="BG53" s="48">
        <f>SUM(BG32:BG52)</f>
        <v>25</v>
      </c>
      <c r="BH53" s="48">
        <f>SUM(BH32:BH52)</f>
        <v>25</v>
      </c>
      <c r="BI53" s="48">
        <f>SUM(BI32:BI52)</f>
        <v>25</v>
      </c>
      <c r="BL53" s="48" t="s">
        <v>22</v>
      </c>
      <c r="BM53" s="48">
        <f>SUM(BM32:BM52)</f>
        <v>20</v>
      </c>
      <c r="BN53" s="48">
        <f>SUM(BN32:BN52)</f>
        <v>20</v>
      </c>
      <c r="BO53" s="48">
        <f>SUM(BO32:BO52)</f>
        <v>20</v>
      </c>
      <c r="BP53" s="48">
        <f>SUM(BP32:BP52)</f>
        <v>20</v>
      </c>
      <c r="BS53" s="48" t="s">
        <v>22</v>
      </c>
      <c r="BT53" s="48">
        <f>SUM(BT32:BT52)</f>
        <v>19</v>
      </c>
      <c r="BU53" s="48">
        <f>SUM(BU32:BU52)</f>
        <v>19</v>
      </c>
      <c r="BV53" s="48">
        <f>SUM(BV32:BV52)</f>
        <v>19</v>
      </c>
      <c r="BW53" s="48">
        <f>SUM(BW32:BW52)</f>
        <v>19</v>
      </c>
      <c r="BZ53" s="48" t="s">
        <v>22</v>
      </c>
      <c r="CA53" s="48">
        <f>SUM(CA32:CA52)</f>
        <v>21</v>
      </c>
      <c r="CB53" s="48">
        <f>SUM(CB32:CB52)</f>
        <v>21</v>
      </c>
      <c r="CC53" s="48">
        <f>SUM(CC32:CC52)</f>
        <v>21</v>
      </c>
      <c r="CD53" s="48">
        <f>SUM(CD32:CD52)</f>
        <v>21</v>
      </c>
    </row>
    <row r="54" spans="1:82" ht="15.75" x14ac:dyDescent="0.25">
      <c r="A54" s="48" t="s">
        <v>25</v>
      </c>
      <c r="B54" s="48">
        <f>(B32*A32+B33*A33+B34*A34+B35*A35+B36*A36+B37*A37+B38*A38+B39*A39+B40*A40+B41*A41+B42*A42+B43*A43+B44*A44+B45*A45+B46*A46+B47*A47+B48*A48+B49*A49+B50*A50+B51*A51+B52*A52)/B53</f>
        <v>7.6923076923076925</v>
      </c>
      <c r="C54" s="47">
        <f>(C32*A32+C33*A33+C34*A34+C35*A35+C36*A36+C37*A37+C38*A38+C39*A39+C40*A40+C41*A41+C42*A42+C43*A43+C44*A44+C45*A45+C46*A46+C47*A47+C48*A48+C49*A49+C50*A50+C51*A51+C52*A52)/26</f>
        <v>7.0576923076923075</v>
      </c>
      <c r="D54" s="47">
        <f>(D32*A32+D33*A33+D34*A34+D35*A35+D36*A36+D37*A37+D38*A38+D39*A39+D40*A40+D41*A41+D42*A42+D43*A43+D44*A44+D45*A45+D46*A46+D47*A47+D48*A48+D49*A49+D50*A50+D51*A51+D52*A52)/26</f>
        <v>7.9615384615384617</v>
      </c>
      <c r="E54" s="47">
        <f>(E32*A32+E33*A33+E34*A34+E35*A35+E36*A36+E37*A37+E38*A38+E39*A39+E40*A40+E41*A41+E42*A42+E43*A43+E44*A44+E45*A45+E46*A46+E47*A47+E48*A48+E49*A49+E50*A50+E51*A51+E52*A52)/26</f>
        <v>7.1538461538461542</v>
      </c>
      <c r="H54" s="48" t="s">
        <v>25</v>
      </c>
      <c r="I54" s="48">
        <f>(I32*H32+I33*H33+I34*H34+I35*H35+I36*H36+I37*H37+I38*H38+I39*H39+I40*H40+I41*H41+I42*H42+I43*H43+I44*H44+I45*H45+I46*H46+I47*H47+I48*H48+I49*H49+I50*H50+I51*H51+I52*H52)/I53</f>
        <v>8.2391304347826093</v>
      </c>
      <c r="J54" s="47">
        <f>(J32*H32+J33*H33+J34*H34+J35*H35+J36*H36+J37*H37+J38*H38+J39*H39+J40*H40+J41*H41+J42*H42+J43*H43+J44*H44+J45*H45+J46*H46+J47*H47+J48*H48+J49*H49+J50*H50+J51*H51+J52*H52)/J53</f>
        <v>3.652173913043478</v>
      </c>
      <c r="K54" s="47">
        <f>(K32*H32+K33*H33+K34*H34+K35*H35+K36*H36+K37*H37+K38*H38+K39*H39+K40*H40+K41*H41+K42*H42+K43*H43+K44*H44+K45*H45+K46*H46+K47*H47+K48*H48+K49*H49+K50*H50+K51*H51+K52*H52)/K53</f>
        <v>7.0434782608695654</v>
      </c>
      <c r="L54" s="47">
        <f>(L32*H32+L33*H33+L34*H34+L35*H35+L36*H36+L37*H37+L38*H38+L39*H39+L40*H40+L41*H41+L42*H42+L43*H43+L44*H44+L45*H45+L46*H46+L47*H47+L48*H48+L49*H49+L50*H50+L51*H51+L52*H52)/L53</f>
        <v>3.5652173913043477</v>
      </c>
      <c r="O54" s="48" t="s">
        <v>25</v>
      </c>
      <c r="P54" s="48">
        <f>(P32*O32+P33*O33+P34*O34+P35*O35+P36*O36+P37*O37+P38*O38+P39*O39+P40*O40+P41*O41+P42*O42+P43*O43+P44*O44+P45*O45+P46*O46+P47*O47+P48*O48+P49*O49+P50*O50+P51*O51+P52*O52)/P53</f>
        <v>9.125</v>
      </c>
      <c r="Q54" s="47">
        <f>(Q32*O32+Q33*O33+Q34*O34+Q35*O35+Q36*O36+Q37*O37+Q38*O38+Q39*O39+Q40*O40+Q41*O41+Q42*O42+Q43*O43+Q44*O44+Q45*O45+Q46*O46+Q47*O47+Q48*O48+Q49*O49+Q50*O50+Q51*O51+Q52*O52)/Q53</f>
        <v>8.75</v>
      </c>
      <c r="R54" s="47">
        <f>(R32*O32+R33*O33+R34*O34+R35*O35+R36*O36+R37*O37+R38*O38+R39*O39+R40*O40+R41*O41+R42*O42+R43*O43+R44*O44+R45*O45+R46*O46+R47*O47+R48*O48+R49*O49+R50*O50+R51*O51+R52*O52)/R53</f>
        <v>7.3250000000000002</v>
      </c>
      <c r="S54" s="47">
        <f>(S32*O32+S33*O33+S34*O34+S35*O35+S36*O36+S37*O37+S38*O38+S39*O39+S40*O40+S41*O41+S42*O42+S43*O43+S44*O44+S45*O45+S46*O46+S47*O47+S48*O48+S49*O49+S50*O50+S51*O51+S52*O52)/S53</f>
        <v>5.25</v>
      </c>
      <c r="V54" s="48" t="s">
        <v>25</v>
      </c>
      <c r="W54" s="48">
        <f>(W32*V32+W33*V33+W34*V34+W35*V35+W36*V36+W37*V37+W38*V38+W39*V39+W40*V40+W41*V41+W42*V42+W43*V43+W44*V44+W45*V45+W46*V46+W47*V47+W48*V48+W49*V49+W50*V50+W51*V51+W52*V52)/W53</f>
        <v>3.9772727272727271</v>
      </c>
      <c r="X54" s="47">
        <f>(X32*V32+X33*V33+X34*V34+X35*V35+X36*V36+X37*V37+X38*V38+X39*V39+X40*V40+X41*V41+X42*V42+X43*V43+X44*V44+X45*V45+X46*V46+X47*V47+X48*V48+X49*V49+X50*V50+X51*V51+X52*V52)/X53</f>
        <v>5.5227272727272725</v>
      </c>
      <c r="Y54" s="47">
        <f>(Y32*V32+Y33*V33+Y34*V34+Y35*V35+Y36*V36+Y37*V37+Y38*V38+Y39*V39+Y40*V40+Y41*V41+Y42*V42+Y43*V43+Y44*V44+Y45*V45+Y46*V46+Y47*V47+Y48*V48+Y49*V49+Y50*V50+Y51*V51+Y52*V52)/Y53</f>
        <v>5.1818181818181817</v>
      </c>
      <c r="Z54" s="47">
        <f>(Z32*V32+Z33*V33+Z34*V34+Z35*V35+Z36*V36+Z37*V37+Z38*V38+Z39*V39+Z40*V40+Z41*V41+Z42*V42+Z43*V43+Z44*V44+Z45*V45+Z46*V46+Z47*V47+Z48*V48+Z49*V49+Z50*V50+Z51*V51+Z52*V52)/Z53</f>
        <v>3.8636363636363638</v>
      </c>
      <c r="AC54" s="48" t="s">
        <v>25</v>
      </c>
      <c r="AD54" s="48">
        <f>(AD32*AC32+AD33*AC33+AD34*AC34+AD35*AC35+AD36*AC36+AD37*AC37+AD38*AC38+AD39*AC39+AD40*AC40+AD41*AC41+AD42*AC42+AD43*AC43+AD44*AC44+AD45*AC45+AD46*AC46+AD47*AC47+AD48*AC48+AD49*AC49+AD50*AC50+AD51*AC51+AD52*AC52)/AD53</f>
        <v>6.75</v>
      </c>
      <c r="AE54" s="47">
        <f>(AE32*AC32+AE33*AC33+AE34*AC34+AE35*AC35+AE36*AC36+AE37*AC37+AE38*AC38+AE39*AC39+AE40*AC40+AE41*AC41+AE42*AC42+AE43*AC43+AE44*AC44+AE45*AC45+AE46*AC46+AE47*AC47+AE48*AC48+AE49*AC49+AE50*AC50+AE51*AC51+AE52*AC52)/AE53</f>
        <v>6.833333333333333</v>
      </c>
      <c r="AF54" s="47">
        <f>(AF32*AC32+AF33*AC33+AF34*AC34+AF35*AC35+AF36*AC36+AF37*AC37+AF38*AC38+AF39*AC39+AF40*AC40+AF41*AC41+AF42*AC42+AF43*AC43+AF44*AC44+AF45*AC45+AF46*AC46+AF47*AC47+AF48*AC48+AF49*AC49+AF50*AC50+AF51*AC51+AF52*AC52)/AF53</f>
        <v>2.3333333333333335</v>
      </c>
      <c r="AG54" s="47">
        <f>(AG32*AC32+AG33*AC33+AG34*AC34+AG35*AC35+AG36*AC36+AG37*AC37+AG38*AC38+AG39*AC39+AG40*AC40+AG41*AC41+AG42*AC42+AG43*AC43+AG44*AC44+AG45*AC45+AG46*AC46+AG47*AC47+AG48*AC48+AG49*AC49+AG50*AC50+AG51*AC51+AG52*AC52)/AG53</f>
        <v>4.1388888888888893</v>
      </c>
      <c r="AJ54" s="48" t="s">
        <v>25</v>
      </c>
      <c r="AK54" s="48">
        <f>(AK32*AJ32+AK33*AJ33+AK34*AJ34+AK35*AJ35+AK36*AJ36+AK37*AJ37+AK38*AJ38+AK39*AJ39+AK40*AJ40+AK41*AJ41+AK42*AJ42+AK43*AJ43+AK44*AJ44+AK45*AJ45+AK46*AJ46+AK47*AJ47+AK48*AJ48+AK49*AJ49+AK50*AJ50+AK51*AJ51+AK52*AJ52)/AK53</f>
        <v>6.5227272727272725</v>
      </c>
      <c r="AL54" s="47">
        <f>(AL32*AJ32+AL33*AJ33+AL34*AJ34+AL35*AJ35+AL36*AJ36+AL37*AJ37+AL38*AJ38+AL39*AJ39+AL40*AJ40+AL41*AJ41+AL42*AJ42+AL43*AJ43+AL44*AJ44+AL45*AJ45+AL46*AJ46+AL47*AJ47+AL48*AJ48+AL49*AJ49+AL50*AJ50+AL51*AJ51+AL52*AJ52)/AL53</f>
        <v>5.5227272727272725</v>
      </c>
      <c r="AM54" s="47">
        <f>(AM32*AJ32+AM33*AJ33+AM34*AJ34+AM35*AJ35+AM36*AJ36+AM37*AJ37+AM38*AJ38+AM39*AJ39+AM40*AJ40+AM41*AJ41+AM42*AJ42+AM43*AJ43+AM44*AJ44+AM45*AJ45+AM46*AJ46+AM47*AJ47+AM48*AJ48+AM49*AJ49+AM50*AJ50+AM51*AJ51+AM52*AJ52)/AM53</f>
        <v>3.9545454545454546</v>
      </c>
      <c r="AN54" s="47">
        <f>(AN32*AJ32+AN33*AJ33+AN34*AJ34+AN35*AJ35+AN36*AJ36+AN37*AJ37+AN38*AJ38+AN39*AJ39+AN40*AJ40+AN41*AJ41+AN42*AJ42+AN43*AJ43+AN44*AJ44+AN45*AJ45+AN46*AJ46+AN47*AJ47+AN48*AJ48+AN49*AJ49+AN50*AJ50+AN51*AJ51+AN52*AJ52)/AN53</f>
        <v>4.8181818181818183</v>
      </c>
      <c r="AQ54" s="48" t="s">
        <v>25</v>
      </c>
      <c r="AR54" s="48">
        <f>(AR32*AQ32+AR33*AQ33+AR34*AQ34+AR35*AQ35+AR36*AQ36+AR37*AQ37+AR38*AQ38+AR39*AQ39+AR40*AQ40+AR41*AQ41+AR42*AQ42+AR43*AQ43+AR44*AQ44+AR45*AQ45+AR46*AQ46+AR47*AQ47+AR48*AQ48+AR49*AQ49+AR50*AQ50+AR51*AQ51+AR52*AQ52)/AR53</f>
        <v>9.6590909090909083</v>
      </c>
      <c r="AS54" s="47">
        <f>(AS32*AQ32+AS33*AQ33+AS34*AQ34+AS35*AQ35+AS36*AQ36+AS37*AQ37+AS38*AQ38+AS39*AQ39+AS40*AQ40+AS41*AQ41+AS42*AQ42+AS43*AQ43+AS44*AQ44+AS45*AQ45+AS46*AQ46+AS47*AQ47+AS48*AQ48+AS49*AQ49+AS50*AQ50+AS51*AQ51+AS52*AQ52)/AS53</f>
        <v>7.5227272727272725</v>
      </c>
      <c r="AT54" s="47">
        <f>(AT32*AQ32+AT33*AQ33+AT34*AQ34+AT35*AQ35+AT36*AQ36+AT37*AQ37+AT38*AQ38+AT39*AQ39+AT40*AQ40+AT41*AQ41+AT42*AQ42+AT43*AQ43+AT44*AQ44+AT45*AQ45+AT46*AQ46+AT47*AQ47+AT48*AQ48+AT49*AQ49+AT50*AQ50+AT51*AQ51+AT52*AQ52)/AT53</f>
        <v>7.5227272727272725</v>
      </c>
      <c r="AU54" s="47">
        <f>(AU32*AQ32+AU33*AQ33+AU34*AQ34+AU35*AQ35+AU36*AQ36+AU37*AQ37+AU38*AQ38+AU39*AQ39+AU40*AQ40+AU41*AQ41+AU42*AQ42+AU43*AQ43+AU44*AQ44+AU45*AQ45+AU46*AQ46+AU47*AQ47+AU48*AQ48+AU49*AQ49+AU50*AQ50+AU51*AQ51+AU52*AQ52)/AU53</f>
        <v>7.1590909090909092</v>
      </c>
      <c r="AX54" s="48" t="s">
        <v>25</v>
      </c>
      <c r="AY54" s="48">
        <f>(AY32*AX32+AY33*AX33+AY34*AX34+AY35*AX35+AY36*AX36+AY37*AX37+AY38*AX38+AY39*AX39+AY40*AX40+AY41*AX41+AY42*AX42+AY43*AX43+AY44*AX44+AY45*AX45+AY46*AX46+AY47*AX47+AY48*AX48+AY49*AX49+AY50*AX50+AY51*AX51+AY52*AX52)/AY53</f>
        <v>6.0714285714285712</v>
      </c>
      <c r="AZ54" s="47">
        <f>(AZ32*AX32+AZ33*AX33+AZ34*AX34+AZ35*AX35+AZ36*AX36+AZ37*AX37+AZ38*AX38+AZ39*AX39+AZ40*AX40+AZ41*AX41+AZ42*AX42+AZ43*AX43+AZ44*AX44+AZ45*AX45+AZ46*AX46+AZ47*AX47+AZ48*AX48+AZ49*AX49+AZ50*AX50+AZ51*AX51+AZ52*AX52)/AZ53</f>
        <v>6</v>
      </c>
      <c r="BA54" s="47">
        <f>(BA32*AX32+BA33*AX33+BA34*AX34+BA35*AX35+BA36*AX36+BA37*AX37+BA38*AX38+BA39*AX39+BA40*AX40+BA41*AX41+BA42*AX42+BA43*AX43+BA44*AX44+BA45*AX45+BA46*AX46+BA47*AX47+BA48*AX48+BA49*AX49+BA50*AX50+BA51*AX51+BA52*AX52)/BA53</f>
        <v>5.375</v>
      </c>
      <c r="BB54" s="47">
        <f>(BB32*AX32+BB33*AX33+BB34*AX34+BB35*AX35+BB36*AX36+BB37*AX37+BB38*AX38+BB39*AX39+BB40*AX40+BB41*AX41+BB42*AX42+BB43*AX43+BB44*AX44+BB45*AX45+BB46*AX46+BB47*AX47+BB48*AX48+BB49*AX49+BB50*AX50+BB51*AX51+BB52*AX52)/BB53</f>
        <v>2.7857142857142856</v>
      </c>
      <c r="BE54" s="48" t="s">
        <v>25</v>
      </c>
      <c r="BF54" s="48">
        <f>(BF32*BE32+BF33*BE33+BF34*BE34+BF35*BE35+BF36*BE36+BF37*BE37+BF38*BE38+BF39*BE39+BF40*BE40+BF41*BE41+BF42*BE42+BF43*BE43+BF44*BE44+BF45*BE45+BF46*BE46+BF47*BE47+BF48*BE48+BF49*BE49+BF50*BE50+BF51*BE51+BF52*BE52)/BF53</f>
        <v>7.26</v>
      </c>
      <c r="BG54" s="47">
        <f>(BG32*BE32+BG33*BE33+BG34*BE34+BG35*BE35+BG36*BE36+BG37*BE37+BG38*BE38+BG39*BE39+BG40*BE40+BG41*BE41+BG42*BE42+BG43*BE43+BG44*BE44+BG45*BE45+BG46*BE46+BG47*BE47+BG48*BE48+BG49*BE49+BG50*BE50+BG51*BE51+BG52*BE52)/BG53</f>
        <v>4.5</v>
      </c>
      <c r="BH54" s="47">
        <f>(BH32*BE32+BH33*BE33+BH34*BE34+BH35*BE35+BH36*BE36+BH37*BE37+BH38*BE38+BH39*BE39+BH40*BE40+BH41*BE41+BH42*BE42+BH43*BE43+BH44*BE44+BH45*BE45+BH46*BE46+BH47*BE47+BH48*BE48+BH49*BE49+BH50*BE50+BH51*BE51+BH52*BE52)/BH53</f>
        <v>7.12</v>
      </c>
      <c r="BI54" s="47">
        <f>(BI32*BE32+BI33*BE33+BI34*BE34+BI35*BE35+BI36*BE36+BI37*BE37+BI38*BE38+BI39*BE39+BI40*BE40+BI41*BE41+BI42*BE42+BI43*BE43+BI44*BE44+BI45*BE45+BI46*BE46+BI47*BE47+BI48*BE48+BI49*BE49+BI50*BE50+BI51*BE51+BI52*BE52)/BI53</f>
        <v>6.22</v>
      </c>
      <c r="BL54" s="48" t="s">
        <v>25</v>
      </c>
      <c r="BM54" s="48">
        <f>(BM32*BL32+BM33*BL33+BM34*BL34+BM35*BL35+BM36*BL36+BM37*BL37+BM38*BL38+BM39*BL39+BM40*BL40+BM41*BL41+BM42*BL42+BM43*BL43+BM44*BL44+BM45*BL45+BM46*BL46+BM47*BL47+BM48*BL48+BM49*BL49+BM50*BL50+BM51*BL51+BM52*BL52)/BM53</f>
        <v>8.6</v>
      </c>
      <c r="BN54" s="47">
        <f>(BN32*BL32+BN33*BL33+BN34*BL34+BN35*BL35+BN36*BL36+BN37*BL37+BN38*BL38+BN39*BL39+BN40*BL40+BN41*BL41+BN42*BL42+BN43*BL43+BN44*BL44+BN45*BL45+BN46*BL46+BN47*BL47+BN48*BL48+BN49*BL49+BN50*BL50+BN51*BL51+BN52*BL52)/BN53</f>
        <v>7.9</v>
      </c>
      <c r="BO54" s="47">
        <f>(BO32*BL32+BO33*BL33+BO34*BL34+BO35*BL35+BO36*BL36+BO37*BL37+BO38*BL38+BO39*BL39+BO40*BL40+BO41*BL41+BO42*BL42+BO43*BL43+BO44*BL44+BO45*BL45+BO46*BL46+BO47*BL47+BO48*BL48+BO49*BL49+BO50*BL50+BO51*BL51+BO52*BL52)/BO53</f>
        <v>8.1999999999999993</v>
      </c>
      <c r="BP54" s="47">
        <f>(BP32*BL32+BP33*BL33+BP34*BL34+BP35*BL35+BP36*BL36+BP37*BL37+BP38*BL38+BP39*BL39+BP40*BL40+BP41*BL41+BP42*BL42+BP43*BL43+BP44*BL44+BP45*BL45+BP46*BL46+BP47*BL47+BP48*BL48+BP49*BL49+BP50*BL50+BP51*BL51+BP52*BL52)/BP53</f>
        <v>6.9249999999999998</v>
      </c>
      <c r="BS54" s="48" t="s">
        <v>25</v>
      </c>
      <c r="BT54" s="48">
        <f>(BT32*BS32+BT33*BS33+BT34*BS34+BT35*BS35+BT36*BS36+BT37*BS37+BT38*BS38+BT39*BS39+BT40*BS40+BT41*BS41+BT42*BS42+BT43*BS43+BT44*BS44+BT45*BS45+BT46*BS46+BT47*BS47+BT48*BS48+BT49*BS49+BT50*BS50+BT51*BS51+BT52*BS52)/BT53</f>
        <v>8.026315789473685</v>
      </c>
      <c r="BU54" s="47">
        <f>(BU32*BS32+BU33*BS33+BU34*BS34+BU35*BS35+BU36*BS36+BU37*BS37+BU38*BS38+BU39*BS39+BU40*BS40+BU41*BS41+BU42*BS42+BU43*BS43+BU44*BS44+BU45*BS45+BU46*BS46+BU47*BS47+BU48*BS48+BU49*BS49+BU50*BS50+BU51*BS51+BU52*BS52)/BU53</f>
        <v>5.3157894736842106</v>
      </c>
      <c r="BV54" s="47">
        <f>(BV32*BS32+BV33*BS33+BV34*BS34+BV35*BS35+BV36*BS36+BV37*BS37+BV38*BS38+BV39*BS39+BV40*BS40+BV41*BS41+BV42*BS42+BV43*BS43+BV44*BS44+BV45*BS45+BV46*BS46+BV47*BS47+BV48*BS48+BV49*BS49+BV50*BS50+BV51*BS51+BV52*BS52)/BV53</f>
        <v>6.4210526315789478</v>
      </c>
      <c r="BW54" s="47">
        <f>(BW32*BS32+BW33*BS33+BW34*BS34+BW35*BS35+BW36*BS36+BW37*BS37+BW38*BS38+BW39*BS39+BW40*BS40+BW41*BS41+BW42*BS42+BW43*BS43+BW44*BS44+BW45*BS45+BW46*BS46+BW47*BS47+BW48*BS48+BW49*BS49+BW50*BS50+BW51*BS51+BW52*BS52)/BW53</f>
        <v>4.0263157894736841</v>
      </c>
      <c r="BZ54" s="48" t="s">
        <v>25</v>
      </c>
      <c r="CA54" s="48">
        <f>(CA32*BZ32+CA33*BZ33+CA34*BZ34+CA35*BZ35+CA36*BZ36+CA37*BZ37+CA38*BZ38+CA39*BZ39+CA40*BZ40+CA41*BZ41+CA42*BZ42+CA43*BZ43+CA44*BZ44+CA45*BZ45+CA46*BZ46+CA47*BZ47+CA48*BZ48+CA49*BZ49+CA50*BZ50+CA51*BZ51+CA52*BZ52)/CA53</f>
        <v>8.7142857142857135</v>
      </c>
      <c r="CB54" s="47">
        <f>(CB32*BZ32+CB33*BZ33+CB34*BZ34+CB35*BZ35+CB36*BZ36+CB37*BZ37+CB38*BZ38+CB39*BZ39+CB40*BZ40+CB41*BZ41+CB42*BZ42+CB43*BZ43+CB44*BZ44+CB45*BZ45+CB46*BZ46+CB47*BZ47+CB48*BZ48+CB49*BZ49+CB50*BZ50+CB51*BZ51+CB52*BZ52)/CB53</f>
        <v>5.7619047619047619</v>
      </c>
      <c r="CC54" s="47">
        <f>(CC32*BZ32+CC33*BZ33+CC34*BZ34+CC35*BZ35+CC36*BZ36+CC37*BZ37+CC38*BZ38+CC39*BZ39+CC40*BZ40+CC41*BZ41+CC42*BZ42+CC43*BZ43+CC44*BZ44+CC45*BZ45+CC46*BZ46+CC47*BZ47+CC48*BZ48+CC49*BZ49+CC50*BZ50+CC51*BZ51+CC52*BZ52)/CC53</f>
        <v>6.7380952380952381</v>
      </c>
      <c r="CD54" s="47">
        <f>(CD32*BZ32+CD33*BZ33+CD34*BZ34+CD35*BZ35+CD36*BZ36+CD37*BZ37+CD38*BZ38+CD39*BZ39+CD40*BZ40+CD41*BZ41+CD42*BZ42+CD43*BZ43+CD44*BZ44+CD45*BZ45+CD46*BZ46+CD47*BZ47+CD48*BZ48+CD49*BZ49+CD50*BZ50+CD51*BZ51+CD52*BZ52)/CD53</f>
        <v>3</v>
      </c>
    </row>
    <row r="55" spans="1:82" ht="15.75" x14ac:dyDescent="0.25">
      <c r="A55" s="50" t="s">
        <v>26</v>
      </c>
      <c r="B55" s="88">
        <f>B54/10</f>
        <v>0.76923076923076927</v>
      </c>
      <c r="C55" s="88">
        <f>C54/10</f>
        <v>0.7057692307692307</v>
      </c>
      <c r="D55" s="50">
        <f>D54/10</f>
        <v>0.79615384615384621</v>
      </c>
      <c r="E55" s="50">
        <f>E54/10</f>
        <v>0.7153846153846154</v>
      </c>
      <c r="H55" s="50" t="s">
        <v>26</v>
      </c>
      <c r="I55" s="50">
        <f>I54/10</f>
        <v>0.82391304347826089</v>
      </c>
      <c r="J55" s="50">
        <f>J54/10</f>
        <v>0.36521739130434783</v>
      </c>
      <c r="K55" s="50">
        <f>K54/10</f>
        <v>0.70434782608695656</v>
      </c>
      <c r="L55" s="50">
        <f>L54/10</f>
        <v>0.35652173913043478</v>
      </c>
      <c r="O55" s="50" t="s">
        <v>26</v>
      </c>
      <c r="P55" s="50">
        <f>P54/10</f>
        <v>0.91249999999999998</v>
      </c>
      <c r="Q55" s="50">
        <f>Q54/10</f>
        <v>0.875</v>
      </c>
      <c r="R55" s="50">
        <f>R54/10</f>
        <v>0.73250000000000004</v>
      </c>
      <c r="S55" s="50">
        <f>S54/10</f>
        <v>0.52500000000000002</v>
      </c>
      <c r="V55" s="50" t="s">
        <v>26</v>
      </c>
      <c r="W55" s="50">
        <f>W54/10</f>
        <v>0.39772727272727271</v>
      </c>
      <c r="X55" s="50">
        <f>X54/10</f>
        <v>0.55227272727272725</v>
      </c>
      <c r="Y55" s="50">
        <f>Y54/10</f>
        <v>0.51818181818181819</v>
      </c>
      <c r="Z55" s="50">
        <f>Z54/10</f>
        <v>0.38636363636363635</v>
      </c>
      <c r="AC55" s="50" t="s">
        <v>26</v>
      </c>
      <c r="AD55" s="50">
        <f>AD54/10</f>
        <v>0.67500000000000004</v>
      </c>
      <c r="AE55" s="50">
        <f>AE54/10</f>
        <v>0.68333333333333335</v>
      </c>
      <c r="AF55" s="50">
        <f>AF54/10</f>
        <v>0.23333333333333334</v>
      </c>
      <c r="AG55" s="50">
        <f>AG54/10</f>
        <v>0.41388888888888892</v>
      </c>
      <c r="AJ55" s="50" t="s">
        <v>26</v>
      </c>
      <c r="AK55" s="50">
        <f>AK54/10</f>
        <v>0.65227272727272723</v>
      </c>
      <c r="AL55" s="50">
        <f>AL54/10</f>
        <v>0.55227272727272725</v>
      </c>
      <c r="AM55" s="50">
        <f>AM54/10</f>
        <v>0.39545454545454545</v>
      </c>
      <c r="AN55" s="50">
        <f>AN54/10</f>
        <v>0.48181818181818181</v>
      </c>
      <c r="AQ55" s="50" t="s">
        <v>26</v>
      </c>
      <c r="AR55" s="50">
        <f>AR54/10</f>
        <v>0.96590909090909083</v>
      </c>
      <c r="AS55" s="50">
        <f>AS54/10</f>
        <v>0.7522727272727272</v>
      </c>
      <c r="AT55" s="50">
        <f>AT54/10</f>
        <v>0.7522727272727272</v>
      </c>
      <c r="AU55" s="50">
        <f>AU54/10</f>
        <v>0.71590909090909094</v>
      </c>
      <c r="AX55" s="50" t="s">
        <v>26</v>
      </c>
      <c r="AY55" s="50">
        <f>AY54/10</f>
        <v>0.6071428571428571</v>
      </c>
      <c r="AZ55" s="50">
        <f>AZ54/10</f>
        <v>0.6</v>
      </c>
      <c r="BA55" s="50">
        <f>BA54/10</f>
        <v>0.53749999999999998</v>
      </c>
      <c r="BB55" s="50">
        <f>BB54/10</f>
        <v>0.27857142857142858</v>
      </c>
      <c r="BE55" s="50" t="s">
        <v>26</v>
      </c>
      <c r="BF55" s="50">
        <f>BF54/10</f>
        <v>0.72599999999999998</v>
      </c>
      <c r="BG55" s="50">
        <f>BG54/10</f>
        <v>0.45</v>
      </c>
      <c r="BH55" s="50">
        <f>BH54/10</f>
        <v>0.71199999999999997</v>
      </c>
      <c r="BI55" s="50">
        <f>BI54/10</f>
        <v>0.622</v>
      </c>
      <c r="BL55" s="50" t="s">
        <v>26</v>
      </c>
      <c r="BM55" s="50">
        <f>BM54/10</f>
        <v>0.86</v>
      </c>
      <c r="BN55" s="50">
        <f>BN54/10</f>
        <v>0.79</v>
      </c>
      <c r="BO55" s="50">
        <f>BO54/10</f>
        <v>0.82</v>
      </c>
      <c r="BP55" s="50">
        <f>BP54/10</f>
        <v>0.6925</v>
      </c>
      <c r="BS55" s="50" t="s">
        <v>26</v>
      </c>
      <c r="BT55" s="50">
        <f>BT54/10</f>
        <v>0.80263157894736847</v>
      </c>
      <c r="BU55" s="50">
        <f>BU54/10</f>
        <v>0.53157894736842104</v>
      </c>
      <c r="BV55" s="50">
        <f>BV54/10</f>
        <v>0.64210526315789473</v>
      </c>
      <c r="BW55" s="50">
        <f>BW54/10</f>
        <v>0.4026315789473684</v>
      </c>
      <c r="BZ55" s="50" t="s">
        <v>26</v>
      </c>
      <c r="CA55" s="50">
        <f>CA54/10</f>
        <v>0.87142857142857133</v>
      </c>
      <c r="CB55" s="50">
        <f>CB54/10</f>
        <v>0.57619047619047614</v>
      </c>
      <c r="CC55" s="50">
        <f>CC54/10</f>
        <v>0.67380952380952386</v>
      </c>
      <c r="CD55" s="50">
        <f>CD54/10</f>
        <v>0.3</v>
      </c>
    </row>
    <row r="56" spans="1:82" x14ac:dyDescent="0.25">
      <c r="AF56" s="162">
        <f>AF52/AF53</f>
        <v>0.1111111111111111</v>
      </c>
      <c r="AG56" s="162">
        <f>AG52/AG53</f>
        <v>0</v>
      </c>
    </row>
  </sheetData>
  <dataConsolidate>
    <dataRefs count="1">
      <dataRef ref="A1:G1" sheet="Olomoucký kraj"/>
    </dataRefs>
  </dataConsolidate>
  <mergeCells count="12">
    <mergeCell ref="A1:G1"/>
    <mergeCell ref="H1:N1"/>
    <mergeCell ref="O1:U1"/>
    <mergeCell ref="V1:AB1"/>
    <mergeCell ref="AC1:AI1"/>
    <mergeCell ref="BZ1:CG1"/>
    <mergeCell ref="AJ1:AP1"/>
    <mergeCell ref="AQ1:AW1"/>
    <mergeCell ref="AX1:BD1"/>
    <mergeCell ref="BE1:BK1"/>
    <mergeCell ref="BL1:BR1"/>
    <mergeCell ref="BS1:BY1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32"/>
  <sheetViews>
    <sheetView topLeftCell="A13" workbookViewId="0">
      <selection activeCell="AX1" sqref="AX1:BY31"/>
    </sheetView>
  </sheetViews>
  <sheetFormatPr defaultRowHeight="15" x14ac:dyDescent="0.25"/>
  <sheetData>
    <row r="1" spans="1:77" s="116" customFormat="1" ht="18.75" x14ac:dyDescent="0.3">
      <c r="A1" s="190" t="s">
        <v>0</v>
      </c>
      <c r="B1" s="190"/>
      <c r="C1" s="190"/>
      <c r="D1" s="190"/>
      <c r="E1" s="190"/>
      <c r="F1" s="190"/>
      <c r="G1" s="190"/>
      <c r="H1" s="190" t="s">
        <v>10</v>
      </c>
      <c r="I1" s="190"/>
      <c r="J1" s="190"/>
      <c r="K1" s="190"/>
      <c r="L1" s="190"/>
      <c r="M1" s="190"/>
      <c r="N1" s="190"/>
      <c r="O1" s="190" t="s">
        <v>11</v>
      </c>
      <c r="P1" s="190"/>
      <c r="Q1" s="190"/>
      <c r="R1" s="190"/>
      <c r="S1" s="190"/>
      <c r="T1" s="190"/>
      <c r="U1" s="190"/>
      <c r="V1" s="190" t="s">
        <v>12</v>
      </c>
      <c r="W1" s="190"/>
      <c r="X1" s="190"/>
      <c r="Y1" s="190"/>
      <c r="Z1" s="190"/>
      <c r="AA1" s="190"/>
      <c r="AB1" s="190"/>
      <c r="AC1" s="190" t="s">
        <v>13</v>
      </c>
      <c r="AD1" s="190"/>
      <c r="AE1" s="190"/>
      <c r="AF1" s="190"/>
      <c r="AG1" s="190"/>
      <c r="AH1" s="190"/>
      <c r="AI1" s="190"/>
      <c r="AJ1" s="190" t="s">
        <v>14</v>
      </c>
      <c r="AK1" s="190"/>
      <c r="AL1" s="190"/>
      <c r="AM1" s="190"/>
      <c r="AN1" s="190"/>
      <c r="AO1" s="190"/>
      <c r="AP1" s="190"/>
      <c r="AQ1" s="190" t="s">
        <v>15</v>
      </c>
      <c r="AR1" s="190"/>
      <c r="AS1" s="190"/>
      <c r="AT1" s="190"/>
      <c r="AU1" s="190"/>
      <c r="AV1" s="190"/>
      <c r="AW1" s="190"/>
      <c r="AX1" s="191" t="s">
        <v>16</v>
      </c>
      <c r="AY1" s="190"/>
      <c r="AZ1" s="190"/>
      <c r="BA1" s="190"/>
      <c r="BB1" s="190"/>
      <c r="BC1" s="190"/>
      <c r="BD1" s="190"/>
      <c r="BE1" s="190" t="s">
        <v>17</v>
      </c>
      <c r="BF1" s="190"/>
      <c r="BG1" s="190"/>
      <c r="BH1" s="190"/>
      <c r="BI1" s="190"/>
      <c r="BJ1" s="190"/>
      <c r="BK1" s="190"/>
      <c r="BL1" s="190" t="s">
        <v>18</v>
      </c>
      <c r="BM1" s="190"/>
      <c r="BN1" s="190"/>
      <c r="BO1" s="190"/>
      <c r="BP1" s="190"/>
      <c r="BQ1" s="190"/>
      <c r="BR1" s="190"/>
      <c r="BS1" s="190" t="s">
        <v>19</v>
      </c>
      <c r="BT1" s="190"/>
      <c r="BU1" s="190"/>
      <c r="BV1" s="190"/>
      <c r="BW1" s="190"/>
      <c r="BX1" s="190"/>
      <c r="BY1" s="190"/>
    </row>
    <row r="2" spans="1:77" s="116" customFormat="1" ht="15.75" x14ac:dyDescent="0.25">
      <c r="A2" s="121" t="s">
        <v>3</v>
      </c>
      <c r="B2" s="122" t="s">
        <v>4</v>
      </c>
      <c r="C2" s="122" t="s">
        <v>5</v>
      </c>
      <c r="D2" s="122" t="s">
        <v>6</v>
      </c>
      <c r="E2" s="122" t="s">
        <v>7</v>
      </c>
      <c r="F2" s="122" t="s">
        <v>8</v>
      </c>
      <c r="G2" s="122" t="s">
        <v>9</v>
      </c>
      <c r="H2" s="121" t="s">
        <v>3</v>
      </c>
      <c r="I2" s="122" t="s">
        <v>4</v>
      </c>
      <c r="J2" s="122" t="s">
        <v>5</v>
      </c>
      <c r="K2" s="122" t="s">
        <v>6</v>
      </c>
      <c r="L2" s="122" t="s">
        <v>7</v>
      </c>
      <c r="M2" s="122" t="s">
        <v>8</v>
      </c>
      <c r="N2" s="122" t="s">
        <v>9</v>
      </c>
      <c r="O2" s="121" t="s">
        <v>3</v>
      </c>
      <c r="P2" s="122" t="s">
        <v>4</v>
      </c>
      <c r="Q2" s="122" t="s">
        <v>5</v>
      </c>
      <c r="R2" s="122" t="s">
        <v>6</v>
      </c>
      <c r="S2" s="122" t="s">
        <v>7</v>
      </c>
      <c r="T2" s="122" t="s">
        <v>8</v>
      </c>
      <c r="U2" s="122" t="s">
        <v>9</v>
      </c>
      <c r="V2" s="121" t="s">
        <v>3</v>
      </c>
      <c r="W2" s="122" t="s">
        <v>4</v>
      </c>
      <c r="X2" s="122" t="s">
        <v>5</v>
      </c>
      <c r="Y2" s="122" t="s">
        <v>6</v>
      </c>
      <c r="Z2" s="122" t="s">
        <v>7</v>
      </c>
      <c r="AA2" s="122" t="s">
        <v>8</v>
      </c>
      <c r="AB2" s="122" t="s">
        <v>9</v>
      </c>
      <c r="AC2" s="121" t="s">
        <v>3</v>
      </c>
      <c r="AD2" s="122" t="s">
        <v>4</v>
      </c>
      <c r="AE2" s="122" t="s">
        <v>5</v>
      </c>
      <c r="AF2" s="122" t="s">
        <v>6</v>
      </c>
      <c r="AG2" s="122" t="s">
        <v>7</v>
      </c>
      <c r="AH2" s="122" t="s">
        <v>8</v>
      </c>
      <c r="AI2" s="122" t="s">
        <v>9</v>
      </c>
      <c r="AJ2" s="121" t="s">
        <v>3</v>
      </c>
      <c r="AK2" s="122" t="s">
        <v>4</v>
      </c>
      <c r="AL2" s="122" t="s">
        <v>5</v>
      </c>
      <c r="AM2" s="122" t="s">
        <v>6</v>
      </c>
      <c r="AN2" s="122" t="s">
        <v>7</v>
      </c>
      <c r="AO2" s="122" t="s">
        <v>8</v>
      </c>
      <c r="AP2" s="122" t="s">
        <v>9</v>
      </c>
      <c r="AQ2" s="121" t="s">
        <v>3</v>
      </c>
      <c r="AR2" s="122" t="s">
        <v>4</v>
      </c>
      <c r="AS2" s="122" t="s">
        <v>5</v>
      </c>
      <c r="AT2" s="122" t="s">
        <v>6</v>
      </c>
      <c r="AU2" s="122" t="s">
        <v>7</v>
      </c>
      <c r="AV2" s="122" t="s">
        <v>8</v>
      </c>
      <c r="AW2" s="122" t="s">
        <v>9</v>
      </c>
      <c r="AX2" s="123" t="s">
        <v>3</v>
      </c>
      <c r="AY2" s="122" t="s">
        <v>4</v>
      </c>
      <c r="AZ2" s="122" t="s">
        <v>5</v>
      </c>
      <c r="BA2" s="122" t="s">
        <v>6</v>
      </c>
      <c r="BB2" s="122" t="s">
        <v>7</v>
      </c>
      <c r="BC2" s="122" t="s">
        <v>8</v>
      </c>
      <c r="BD2" s="122" t="s">
        <v>9</v>
      </c>
      <c r="BE2" s="121" t="s">
        <v>3</v>
      </c>
      <c r="BF2" s="122" t="s">
        <v>4</v>
      </c>
      <c r="BG2" s="122" t="s">
        <v>5</v>
      </c>
      <c r="BH2" s="122" t="s">
        <v>6</v>
      </c>
      <c r="BI2" s="122" t="s">
        <v>7</v>
      </c>
      <c r="BJ2" s="122" t="s">
        <v>8</v>
      </c>
      <c r="BK2" s="122" t="s">
        <v>9</v>
      </c>
      <c r="BL2" s="121" t="s">
        <v>3</v>
      </c>
      <c r="BM2" s="122" t="s">
        <v>4</v>
      </c>
      <c r="BN2" s="122" t="s">
        <v>5</v>
      </c>
      <c r="BO2" s="122" t="s">
        <v>6</v>
      </c>
      <c r="BP2" s="122" t="s">
        <v>7</v>
      </c>
      <c r="BQ2" s="122" t="s">
        <v>8</v>
      </c>
      <c r="BR2" s="122" t="s">
        <v>9</v>
      </c>
      <c r="BS2" s="124" t="s">
        <v>3</v>
      </c>
      <c r="BT2" s="125" t="s">
        <v>4</v>
      </c>
      <c r="BU2" s="125" t="s">
        <v>5</v>
      </c>
      <c r="BV2" s="125" t="s">
        <v>6</v>
      </c>
      <c r="BW2" s="125" t="s">
        <v>7</v>
      </c>
      <c r="BX2" s="125" t="s">
        <v>8</v>
      </c>
      <c r="BY2" s="125" t="s">
        <v>9</v>
      </c>
    </row>
    <row r="3" spans="1:77" ht="15.75" x14ac:dyDescent="0.25">
      <c r="A3" s="52" t="s">
        <v>1</v>
      </c>
      <c r="B3" s="44">
        <v>10</v>
      </c>
      <c r="C3" s="3">
        <v>10</v>
      </c>
      <c r="D3" s="3">
        <v>10</v>
      </c>
      <c r="E3" s="3">
        <v>10</v>
      </c>
      <c r="F3" s="118">
        <f>SUM(B3:E3)</f>
        <v>40</v>
      </c>
      <c r="G3" s="53">
        <f>_ověření!H2/40</f>
        <v>0</v>
      </c>
      <c r="H3" s="54" t="s">
        <v>1</v>
      </c>
      <c r="I3" s="7">
        <v>10</v>
      </c>
      <c r="J3" s="7">
        <v>10</v>
      </c>
      <c r="K3" s="7">
        <v>10</v>
      </c>
      <c r="L3" s="7">
        <v>10</v>
      </c>
      <c r="M3" s="52">
        <f>SUM(I3:L3)</f>
        <v>40</v>
      </c>
      <c r="N3" s="53">
        <f>M3/40</f>
        <v>1</v>
      </c>
      <c r="O3" s="54" t="s">
        <v>1</v>
      </c>
      <c r="P3" s="10">
        <v>9.5</v>
      </c>
      <c r="Q3" s="10">
        <v>10</v>
      </c>
      <c r="R3" s="10">
        <v>9</v>
      </c>
      <c r="S3" s="10">
        <v>10</v>
      </c>
      <c r="T3" s="52">
        <f>SUM(P3:S3)</f>
        <v>38.5</v>
      </c>
      <c r="U3" s="53">
        <f>T3/40</f>
        <v>0.96250000000000002</v>
      </c>
      <c r="V3" s="54" t="s">
        <v>1</v>
      </c>
      <c r="W3" s="10">
        <v>10</v>
      </c>
      <c r="X3" s="10">
        <v>8</v>
      </c>
      <c r="Y3" s="10">
        <v>8</v>
      </c>
      <c r="Z3" s="10">
        <v>10</v>
      </c>
      <c r="AA3" s="52">
        <f>SUM(W3:Z3)</f>
        <v>36</v>
      </c>
      <c r="AB3" s="53">
        <f>AA3/40</f>
        <v>0.9</v>
      </c>
      <c r="AC3" s="54" t="s">
        <v>1</v>
      </c>
      <c r="AD3" s="10">
        <v>8</v>
      </c>
      <c r="AE3" s="10">
        <v>10</v>
      </c>
      <c r="AF3" s="10">
        <v>4.5</v>
      </c>
      <c r="AG3" s="10">
        <v>10</v>
      </c>
      <c r="AH3" s="52">
        <f>SUM(AD3:AG3)</f>
        <v>32.5</v>
      </c>
      <c r="AI3" s="53">
        <f>AH3/40</f>
        <v>0.8125</v>
      </c>
      <c r="AJ3" s="63" t="s">
        <v>2</v>
      </c>
      <c r="AK3" s="10">
        <v>8.5</v>
      </c>
      <c r="AL3" s="10">
        <v>10</v>
      </c>
      <c r="AM3" s="10">
        <v>7</v>
      </c>
      <c r="AN3" s="10">
        <v>10</v>
      </c>
      <c r="AO3" s="11">
        <f>SUM(AK3:AN3)</f>
        <v>35.5</v>
      </c>
      <c r="AP3" s="64">
        <f>AO3/40</f>
        <v>0.88749999999999996</v>
      </c>
      <c r="AQ3" s="63" t="s">
        <v>2</v>
      </c>
      <c r="AR3" s="10">
        <v>10</v>
      </c>
      <c r="AS3" s="10">
        <v>10</v>
      </c>
      <c r="AT3" s="10">
        <v>10</v>
      </c>
      <c r="AU3" s="10">
        <v>10</v>
      </c>
      <c r="AV3" s="11">
        <f>SUM(AR3:AU3)</f>
        <v>40</v>
      </c>
      <c r="AW3" s="64">
        <f>AV3/40</f>
        <v>1</v>
      </c>
      <c r="AX3" s="52" t="s">
        <v>1</v>
      </c>
      <c r="AY3" s="10">
        <v>8.5</v>
      </c>
      <c r="AZ3" s="10">
        <v>3</v>
      </c>
      <c r="BA3" s="10">
        <v>9.5</v>
      </c>
      <c r="BB3" s="10">
        <v>9</v>
      </c>
      <c r="BC3" s="52">
        <f>SUM(AY3:BB3)</f>
        <v>30</v>
      </c>
      <c r="BD3" s="53">
        <f>BC3/40</f>
        <v>0.75</v>
      </c>
      <c r="BE3" s="68" t="s">
        <v>1</v>
      </c>
      <c r="BF3" s="3">
        <v>10</v>
      </c>
      <c r="BG3" s="3">
        <v>10</v>
      </c>
      <c r="BH3" s="3">
        <v>10</v>
      </c>
      <c r="BI3" s="3">
        <v>9</v>
      </c>
      <c r="BJ3" s="15">
        <f>SUM(BF3:BI3)</f>
        <v>39</v>
      </c>
      <c r="BK3" s="69">
        <f>BJ3/40</f>
        <v>0.97499999999999998</v>
      </c>
      <c r="BL3" s="73" t="s">
        <v>1</v>
      </c>
      <c r="BM3" s="61">
        <v>10</v>
      </c>
      <c r="BN3" s="61">
        <v>10</v>
      </c>
      <c r="BO3" s="61">
        <v>9.5</v>
      </c>
      <c r="BP3" s="61">
        <v>10</v>
      </c>
      <c r="BQ3" s="18">
        <f>SUM(BM3:BP3)</f>
        <v>39.5</v>
      </c>
      <c r="BR3" s="74">
        <f>BQ3/40</f>
        <v>0.98750000000000004</v>
      </c>
      <c r="BS3" s="78" t="s">
        <v>1</v>
      </c>
      <c r="BT3" s="21">
        <v>10</v>
      </c>
      <c r="BU3" s="21">
        <v>10</v>
      </c>
      <c r="BV3" s="21">
        <v>10</v>
      </c>
      <c r="BW3" s="21">
        <v>10</v>
      </c>
      <c r="BX3" s="23">
        <f>SUM(BT3:BW3)</f>
        <v>40</v>
      </c>
      <c r="BY3" s="79">
        <f>BX3/40</f>
        <v>1</v>
      </c>
    </row>
    <row r="4" spans="1:77" ht="15.75" x14ac:dyDescent="0.25">
      <c r="A4" s="52" t="s">
        <v>1</v>
      </c>
      <c r="B4" s="45">
        <v>10</v>
      </c>
      <c r="C4" s="1">
        <v>10</v>
      </c>
      <c r="D4" s="1">
        <v>9</v>
      </c>
      <c r="E4" s="1">
        <v>9</v>
      </c>
      <c r="F4" s="118">
        <f t="shared" ref="F4:F28" si="0">SUM(B4:E4)</f>
        <v>38</v>
      </c>
      <c r="G4" s="53">
        <f>_ověření!H3/40</f>
        <v>0</v>
      </c>
      <c r="H4" s="54" t="s">
        <v>1</v>
      </c>
      <c r="I4" s="8">
        <v>10</v>
      </c>
      <c r="J4" s="8">
        <v>1</v>
      </c>
      <c r="K4" s="8">
        <v>10</v>
      </c>
      <c r="L4" s="8">
        <v>10</v>
      </c>
      <c r="M4" s="52">
        <f t="shared" ref="M4:M25" si="1">SUM(I4:L4)</f>
        <v>31</v>
      </c>
      <c r="N4" s="53">
        <f t="shared" ref="N4:N25" si="2">M4/40</f>
        <v>0.77500000000000002</v>
      </c>
      <c r="O4" s="54" t="s">
        <v>2</v>
      </c>
      <c r="P4" s="8">
        <v>10</v>
      </c>
      <c r="Q4" s="8">
        <v>10</v>
      </c>
      <c r="R4" s="8">
        <v>10</v>
      </c>
      <c r="S4" s="8">
        <v>8.5</v>
      </c>
      <c r="T4" s="52">
        <f t="shared" ref="T4:T22" si="3">SUM(P4:S4)</f>
        <v>38.5</v>
      </c>
      <c r="U4" s="53">
        <f t="shared" ref="U4:U22" si="4">T4/40</f>
        <v>0.96250000000000002</v>
      </c>
      <c r="V4" s="54" t="s">
        <v>1</v>
      </c>
      <c r="W4" s="8">
        <v>10</v>
      </c>
      <c r="X4" s="8">
        <v>9</v>
      </c>
      <c r="Y4" s="8">
        <v>10</v>
      </c>
      <c r="Z4" s="8">
        <v>5.5</v>
      </c>
      <c r="AA4" s="52">
        <f t="shared" ref="AA4:AA24" si="5">SUM(W4:Z4)</f>
        <v>34.5</v>
      </c>
      <c r="AB4" s="53">
        <f t="shared" ref="AB4:AB24" si="6">AA4/40</f>
        <v>0.86250000000000004</v>
      </c>
      <c r="AC4" s="54" t="s">
        <v>1</v>
      </c>
      <c r="AD4" s="8">
        <v>7</v>
      </c>
      <c r="AE4" s="8">
        <v>6.5</v>
      </c>
      <c r="AF4" s="8">
        <v>7.5</v>
      </c>
      <c r="AG4" s="8">
        <v>10</v>
      </c>
      <c r="AH4" s="52">
        <f t="shared" ref="AH4:AH20" si="7">SUM(AD4:AG4)</f>
        <v>31</v>
      </c>
      <c r="AI4" s="53">
        <f t="shared" ref="AI4:AI20" si="8">AH4/40</f>
        <v>0.77500000000000002</v>
      </c>
      <c r="AJ4" s="65" t="s">
        <v>1</v>
      </c>
      <c r="AK4" s="8">
        <v>8.5</v>
      </c>
      <c r="AL4" s="8">
        <v>10</v>
      </c>
      <c r="AM4" s="8">
        <v>6</v>
      </c>
      <c r="AN4" s="8">
        <v>9</v>
      </c>
      <c r="AO4" s="12">
        <f t="shared" ref="AO4:AO24" si="9">SUM(AK4:AN4)</f>
        <v>33.5</v>
      </c>
      <c r="AP4" s="66">
        <f t="shared" ref="AP4:AP24" si="10">AO4/40</f>
        <v>0.83750000000000002</v>
      </c>
      <c r="AQ4" s="65" t="s">
        <v>1</v>
      </c>
      <c r="AR4" s="8">
        <v>10</v>
      </c>
      <c r="AS4" s="8">
        <v>9</v>
      </c>
      <c r="AT4" s="8">
        <v>9</v>
      </c>
      <c r="AU4" s="8">
        <v>10</v>
      </c>
      <c r="AV4" s="12">
        <f t="shared" ref="AV4:AV24" si="11">SUM(AR4:AU4)</f>
        <v>38</v>
      </c>
      <c r="AW4" s="66">
        <f t="shared" ref="AW4:AW24" si="12">AV4/40</f>
        <v>0.95</v>
      </c>
      <c r="AX4" s="52" t="s">
        <v>1</v>
      </c>
      <c r="AY4" s="8">
        <v>8</v>
      </c>
      <c r="AZ4" s="8">
        <v>10</v>
      </c>
      <c r="BA4" s="8">
        <v>9.5</v>
      </c>
      <c r="BB4" s="8">
        <v>2</v>
      </c>
      <c r="BC4" s="52">
        <f t="shared" ref="BC4:BC30" si="13">SUM(AY4:BB4)</f>
        <v>29.5</v>
      </c>
      <c r="BD4" s="53">
        <f t="shared" ref="BD4:BD30" si="14">BC4/40</f>
        <v>0.73750000000000004</v>
      </c>
      <c r="BE4" s="70" t="s">
        <v>1</v>
      </c>
      <c r="BF4" s="1">
        <v>10</v>
      </c>
      <c r="BG4" s="1">
        <v>9</v>
      </c>
      <c r="BH4" s="1">
        <v>10</v>
      </c>
      <c r="BI4" s="1">
        <v>8</v>
      </c>
      <c r="BJ4" s="16">
        <f t="shared" ref="BJ4:BJ27" si="15">SUM(BF4:BI4)</f>
        <v>37</v>
      </c>
      <c r="BK4" s="71">
        <f t="shared" ref="BK4:BK27" si="16">BJ4/40</f>
        <v>0.92500000000000004</v>
      </c>
      <c r="BL4" s="75" t="s">
        <v>1</v>
      </c>
      <c r="BM4" s="62">
        <v>10</v>
      </c>
      <c r="BN4" s="62">
        <v>10</v>
      </c>
      <c r="BO4" s="62">
        <v>10</v>
      </c>
      <c r="BP4" s="62">
        <v>8.5</v>
      </c>
      <c r="BQ4" s="19">
        <f t="shared" ref="BQ4:BQ22" si="17">SUM(BM4:BP4)</f>
        <v>38.5</v>
      </c>
      <c r="BR4" s="76">
        <f t="shared" ref="BR4:BR22" si="18">BQ4/40</f>
        <v>0.96250000000000002</v>
      </c>
      <c r="BS4" s="80" t="s">
        <v>1</v>
      </c>
      <c r="BT4" s="22">
        <v>10</v>
      </c>
      <c r="BU4" s="22">
        <v>10</v>
      </c>
      <c r="BV4" s="22">
        <v>10</v>
      </c>
      <c r="BW4" s="22">
        <v>9</v>
      </c>
      <c r="BX4" s="24">
        <f t="shared" ref="BX4:BX21" si="19">SUM(BT4:BW4)</f>
        <v>39</v>
      </c>
      <c r="BY4" s="81">
        <f t="shared" ref="BY4:BY21" si="20">BX4/40</f>
        <v>0.97499999999999998</v>
      </c>
    </row>
    <row r="5" spans="1:77" ht="15.75" x14ac:dyDescent="0.25">
      <c r="A5" s="52" t="s">
        <v>1</v>
      </c>
      <c r="B5" s="45">
        <v>9</v>
      </c>
      <c r="C5" s="1">
        <v>10</v>
      </c>
      <c r="D5" s="1">
        <v>9.5</v>
      </c>
      <c r="E5" s="1">
        <v>9</v>
      </c>
      <c r="F5" s="118">
        <f t="shared" si="0"/>
        <v>37.5</v>
      </c>
      <c r="G5" s="53">
        <f>_ověření!H4/40</f>
        <v>0</v>
      </c>
      <c r="H5" s="54" t="s">
        <v>1</v>
      </c>
      <c r="I5" s="8">
        <v>10</v>
      </c>
      <c r="J5" s="8">
        <v>9</v>
      </c>
      <c r="K5" s="8">
        <v>1</v>
      </c>
      <c r="L5" s="8">
        <v>10</v>
      </c>
      <c r="M5" s="52">
        <f t="shared" si="1"/>
        <v>30</v>
      </c>
      <c r="N5" s="53">
        <f t="shared" si="2"/>
        <v>0.75</v>
      </c>
      <c r="O5" s="54" t="s">
        <v>1</v>
      </c>
      <c r="P5" s="8">
        <v>9.5</v>
      </c>
      <c r="Q5" s="8">
        <v>10</v>
      </c>
      <c r="R5" s="8">
        <v>9.5</v>
      </c>
      <c r="S5" s="8">
        <v>8.5</v>
      </c>
      <c r="T5" s="52">
        <f t="shared" si="3"/>
        <v>37.5</v>
      </c>
      <c r="U5" s="53">
        <f t="shared" si="4"/>
        <v>0.9375</v>
      </c>
      <c r="V5" s="54" t="s">
        <v>1</v>
      </c>
      <c r="W5" s="8">
        <v>10</v>
      </c>
      <c r="X5" s="8">
        <v>7</v>
      </c>
      <c r="Y5" s="8">
        <v>4.5</v>
      </c>
      <c r="Z5" s="8">
        <v>4.5</v>
      </c>
      <c r="AA5" s="52">
        <f t="shared" si="5"/>
        <v>26</v>
      </c>
      <c r="AB5" s="53">
        <f t="shared" si="6"/>
        <v>0.65</v>
      </c>
      <c r="AC5" s="54" t="s">
        <v>1</v>
      </c>
      <c r="AD5" s="8">
        <v>10</v>
      </c>
      <c r="AE5" s="8">
        <v>7</v>
      </c>
      <c r="AF5" s="8">
        <v>4</v>
      </c>
      <c r="AG5" s="8">
        <v>10</v>
      </c>
      <c r="AH5" s="52">
        <f t="shared" si="7"/>
        <v>31</v>
      </c>
      <c r="AI5" s="53">
        <f t="shared" si="8"/>
        <v>0.77500000000000002</v>
      </c>
      <c r="AJ5" s="65" t="s">
        <v>1</v>
      </c>
      <c r="AK5" s="8">
        <v>7.5</v>
      </c>
      <c r="AL5" s="8">
        <v>9.5</v>
      </c>
      <c r="AM5" s="8">
        <v>9</v>
      </c>
      <c r="AN5" s="8">
        <v>7</v>
      </c>
      <c r="AO5" s="12">
        <f t="shared" si="9"/>
        <v>33</v>
      </c>
      <c r="AP5" s="66">
        <f t="shared" si="10"/>
        <v>0.82499999999999996</v>
      </c>
      <c r="AQ5" s="65" t="s">
        <v>1</v>
      </c>
      <c r="AR5" s="8">
        <v>10</v>
      </c>
      <c r="AS5" s="8">
        <v>7.5</v>
      </c>
      <c r="AT5" s="8">
        <v>10</v>
      </c>
      <c r="AU5" s="8">
        <v>10</v>
      </c>
      <c r="AV5" s="12">
        <f t="shared" si="11"/>
        <v>37.5</v>
      </c>
      <c r="AW5" s="66">
        <f t="shared" si="12"/>
        <v>0.9375</v>
      </c>
      <c r="AX5" s="52" t="s">
        <v>1</v>
      </c>
      <c r="AY5" s="8">
        <v>9</v>
      </c>
      <c r="AZ5" s="8">
        <v>10</v>
      </c>
      <c r="BA5" s="8">
        <v>9.5</v>
      </c>
      <c r="BB5" s="8">
        <v>1</v>
      </c>
      <c r="BC5" s="52">
        <f t="shared" si="13"/>
        <v>29.5</v>
      </c>
      <c r="BD5" s="53">
        <f t="shared" si="14"/>
        <v>0.73750000000000004</v>
      </c>
      <c r="BE5" s="70" t="s">
        <v>1</v>
      </c>
      <c r="BF5" s="1">
        <v>10</v>
      </c>
      <c r="BG5" s="1">
        <v>5</v>
      </c>
      <c r="BH5" s="1">
        <v>10</v>
      </c>
      <c r="BI5" s="1">
        <v>10</v>
      </c>
      <c r="BJ5" s="16">
        <f t="shared" si="15"/>
        <v>35</v>
      </c>
      <c r="BK5" s="71">
        <f t="shared" si="16"/>
        <v>0.875</v>
      </c>
      <c r="BL5" s="75" t="s">
        <v>2</v>
      </c>
      <c r="BM5" s="62">
        <v>10</v>
      </c>
      <c r="BN5" s="62">
        <v>10</v>
      </c>
      <c r="BO5" s="62">
        <v>10</v>
      </c>
      <c r="BP5" s="62">
        <v>8.5</v>
      </c>
      <c r="BQ5" s="19">
        <f t="shared" si="17"/>
        <v>38.5</v>
      </c>
      <c r="BR5" s="76">
        <f t="shared" si="18"/>
        <v>0.96250000000000002</v>
      </c>
      <c r="BS5" s="80" t="s">
        <v>1</v>
      </c>
      <c r="BT5" s="22">
        <v>8.5</v>
      </c>
      <c r="BU5" s="22">
        <v>5</v>
      </c>
      <c r="BV5" s="22">
        <v>10</v>
      </c>
      <c r="BW5" s="22">
        <v>10</v>
      </c>
      <c r="BX5" s="24">
        <f t="shared" si="19"/>
        <v>33.5</v>
      </c>
      <c r="BY5" s="81">
        <f t="shared" si="20"/>
        <v>0.83750000000000002</v>
      </c>
    </row>
    <row r="6" spans="1:77" ht="15.75" x14ac:dyDescent="0.25">
      <c r="A6" s="52" t="s">
        <v>1</v>
      </c>
      <c r="B6" s="45">
        <v>10</v>
      </c>
      <c r="C6" s="1">
        <v>8.5</v>
      </c>
      <c r="D6" s="1">
        <v>10</v>
      </c>
      <c r="E6" s="1">
        <v>9</v>
      </c>
      <c r="F6" s="118">
        <f t="shared" si="0"/>
        <v>37.5</v>
      </c>
      <c r="G6" s="53">
        <f>_ověření!H5/40</f>
        <v>0</v>
      </c>
      <c r="H6" s="54" t="s">
        <v>1</v>
      </c>
      <c r="I6" s="8">
        <v>10</v>
      </c>
      <c r="J6" s="8">
        <v>10</v>
      </c>
      <c r="K6" s="8">
        <v>2</v>
      </c>
      <c r="L6" s="8">
        <v>8</v>
      </c>
      <c r="M6" s="52">
        <f t="shared" si="1"/>
        <v>30</v>
      </c>
      <c r="N6" s="53">
        <f t="shared" si="2"/>
        <v>0.75</v>
      </c>
      <c r="O6" s="54" t="s">
        <v>1</v>
      </c>
      <c r="P6" s="8">
        <v>9.5</v>
      </c>
      <c r="Q6" s="8">
        <v>10</v>
      </c>
      <c r="R6" s="8">
        <v>10</v>
      </c>
      <c r="S6" s="8">
        <v>8</v>
      </c>
      <c r="T6" s="52">
        <f t="shared" si="3"/>
        <v>37.5</v>
      </c>
      <c r="U6" s="53">
        <f t="shared" si="4"/>
        <v>0.9375</v>
      </c>
      <c r="V6" s="54" t="s">
        <v>1</v>
      </c>
      <c r="W6" s="8">
        <v>2</v>
      </c>
      <c r="X6" s="8">
        <v>6</v>
      </c>
      <c r="Y6" s="8">
        <v>10</v>
      </c>
      <c r="Z6" s="8">
        <v>6</v>
      </c>
      <c r="AA6" s="52">
        <f t="shared" si="5"/>
        <v>24</v>
      </c>
      <c r="AB6" s="53">
        <f t="shared" si="6"/>
        <v>0.6</v>
      </c>
      <c r="AC6" s="54" t="s">
        <v>1</v>
      </c>
      <c r="AD6" s="8">
        <v>10</v>
      </c>
      <c r="AE6" s="8">
        <v>10</v>
      </c>
      <c r="AF6" s="8">
        <v>6</v>
      </c>
      <c r="AG6" s="8">
        <v>0.5</v>
      </c>
      <c r="AH6" s="52">
        <f t="shared" si="7"/>
        <v>26.5</v>
      </c>
      <c r="AI6" s="53">
        <f t="shared" si="8"/>
        <v>0.66249999999999998</v>
      </c>
      <c r="AJ6" s="65" t="s">
        <v>2</v>
      </c>
      <c r="AK6" s="8">
        <v>7</v>
      </c>
      <c r="AL6" s="8">
        <v>8</v>
      </c>
      <c r="AM6" s="8">
        <v>7</v>
      </c>
      <c r="AN6" s="8">
        <v>9.5</v>
      </c>
      <c r="AO6" s="12">
        <f t="shared" si="9"/>
        <v>31.5</v>
      </c>
      <c r="AP6" s="66">
        <f t="shared" si="10"/>
        <v>0.78749999999999998</v>
      </c>
      <c r="AQ6" s="65" t="s">
        <v>1</v>
      </c>
      <c r="AR6" s="8">
        <v>10</v>
      </c>
      <c r="AS6" s="8">
        <v>8</v>
      </c>
      <c r="AT6" s="8">
        <v>8</v>
      </c>
      <c r="AU6" s="8">
        <v>10</v>
      </c>
      <c r="AV6" s="12">
        <f t="shared" si="11"/>
        <v>36</v>
      </c>
      <c r="AW6" s="66">
        <f t="shared" si="12"/>
        <v>0.9</v>
      </c>
      <c r="AX6" s="52" t="s">
        <v>1</v>
      </c>
      <c r="AY6" s="8">
        <v>8</v>
      </c>
      <c r="AZ6" s="8">
        <v>10</v>
      </c>
      <c r="BA6" s="8">
        <v>8.5</v>
      </c>
      <c r="BB6" s="8">
        <v>2</v>
      </c>
      <c r="BC6" s="52">
        <f t="shared" si="13"/>
        <v>28.5</v>
      </c>
      <c r="BD6" s="53">
        <f t="shared" si="14"/>
        <v>0.71250000000000002</v>
      </c>
      <c r="BE6" s="70" t="s">
        <v>2</v>
      </c>
      <c r="BF6" s="1">
        <v>9.5</v>
      </c>
      <c r="BG6" s="1">
        <v>6</v>
      </c>
      <c r="BH6" s="1">
        <v>8.5</v>
      </c>
      <c r="BI6" s="1">
        <v>10</v>
      </c>
      <c r="BJ6" s="16">
        <f t="shared" si="15"/>
        <v>34</v>
      </c>
      <c r="BK6" s="71">
        <f t="shared" si="16"/>
        <v>0.85</v>
      </c>
      <c r="BL6" s="75" t="s">
        <v>1</v>
      </c>
      <c r="BM6" s="62">
        <v>8</v>
      </c>
      <c r="BN6" s="62">
        <v>10</v>
      </c>
      <c r="BO6" s="62">
        <v>9.5</v>
      </c>
      <c r="BP6" s="62">
        <v>10</v>
      </c>
      <c r="BQ6" s="19">
        <f t="shared" si="17"/>
        <v>37.5</v>
      </c>
      <c r="BR6" s="76">
        <f t="shared" si="18"/>
        <v>0.9375</v>
      </c>
      <c r="BS6" s="80" t="s">
        <v>1</v>
      </c>
      <c r="BT6" s="22">
        <v>10</v>
      </c>
      <c r="BU6" s="22">
        <v>9</v>
      </c>
      <c r="BV6" s="22">
        <v>8.5</v>
      </c>
      <c r="BW6" s="22">
        <v>3.5</v>
      </c>
      <c r="BX6" s="24">
        <f t="shared" si="19"/>
        <v>31</v>
      </c>
      <c r="BY6" s="81">
        <f t="shared" si="20"/>
        <v>0.77500000000000002</v>
      </c>
    </row>
    <row r="7" spans="1:77" ht="15.75" x14ac:dyDescent="0.25">
      <c r="A7" s="52" t="s">
        <v>1</v>
      </c>
      <c r="B7" s="45">
        <v>9.5</v>
      </c>
      <c r="C7" s="1">
        <v>10</v>
      </c>
      <c r="D7" s="1">
        <v>9.5</v>
      </c>
      <c r="E7" s="1">
        <v>8</v>
      </c>
      <c r="F7" s="118">
        <f t="shared" si="0"/>
        <v>37</v>
      </c>
      <c r="G7" s="53">
        <f>_ověření!H6/40</f>
        <v>0</v>
      </c>
      <c r="H7" s="54" t="s">
        <v>1</v>
      </c>
      <c r="I7" s="8">
        <v>10</v>
      </c>
      <c r="J7" s="8">
        <v>6</v>
      </c>
      <c r="K7" s="8">
        <v>10</v>
      </c>
      <c r="L7" s="8">
        <v>4</v>
      </c>
      <c r="M7" s="52">
        <f t="shared" si="1"/>
        <v>30</v>
      </c>
      <c r="N7" s="53">
        <f t="shared" si="2"/>
        <v>0.75</v>
      </c>
      <c r="O7" s="54" t="s">
        <v>1</v>
      </c>
      <c r="P7" s="8">
        <v>10</v>
      </c>
      <c r="Q7" s="8">
        <v>10</v>
      </c>
      <c r="R7" s="8">
        <v>7.5</v>
      </c>
      <c r="S7" s="8">
        <v>8.5</v>
      </c>
      <c r="T7" s="52">
        <f t="shared" si="3"/>
        <v>36</v>
      </c>
      <c r="U7" s="53">
        <f t="shared" si="4"/>
        <v>0.9</v>
      </c>
      <c r="V7" s="54" t="s">
        <v>2</v>
      </c>
      <c r="W7" s="8">
        <v>5</v>
      </c>
      <c r="X7" s="8">
        <v>7.5</v>
      </c>
      <c r="Y7" s="8">
        <v>5</v>
      </c>
      <c r="Z7" s="8">
        <v>4.5</v>
      </c>
      <c r="AA7" s="52">
        <f t="shared" si="5"/>
        <v>22</v>
      </c>
      <c r="AB7" s="53">
        <f t="shared" si="6"/>
        <v>0.55000000000000004</v>
      </c>
      <c r="AC7" s="54" t="s">
        <v>1</v>
      </c>
      <c r="AD7" s="8">
        <v>8</v>
      </c>
      <c r="AE7" s="8">
        <v>10</v>
      </c>
      <c r="AF7" s="8">
        <v>4</v>
      </c>
      <c r="AG7" s="8">
        <v>4</v>
      </c>
      <c r="AH7" s="52">
        <f t="shared" si="7"/>
        <v>26</v>
      </c>
      <c r="AI7" s="53">
        <f t="shared" si="8"/>
        <v>0.65</v>
      </c>
      <c r="AJ7" s="65" t="s">
        <v>1</v>
      </c>
      <c r="AK7" s="8">
        <v>7</v>
      </c>
      <c r="AL7" s="8">
        <v>7</v>
      </c>
      <c r="AM7" s="8">
        <v>7.5</v>
      </c>
      <c r="AN7" s="8">
        <v>9</v>
      </c>
      <c r="AO7" s="12">
        <f t="shared" si="9"/>
        <v>30.5</v>
      </c>
      <c r="AP7" s="66">
        <f t="shared" si="10"/>
        <v>0.76249999999999996</v>
      </c>
      <c r="AQ7" s="65" t="s">
        <v>1</v>
      </c>
      <c r="AR7" s="8">
        <v>9.5</v>
      </c>
      <c r="AS7" s="8">
        <v>8</v>
      </c>
      <c r="AT7" s="8">
        <v>8</v>
      </c>
      <c r="AU7" s="8">
        <v>10</v>
      </c>
      <c r="AV7" s="12">
        <f t="shared" si="11"/>
        <v>35.5</v>
      </c>
      <c r="AW7" s="66">
        <f t="shared" si="12"/>
        <v>0.88749999999999996</v>
      </c>
      <c r="AX7" s="52" t="s">
        <v>1</v>
      </c>
      <c r="AY7" s="8">
        <v>8.5</v>
      </c>
      <c r="AZ7" s="8">
        <v>4.5</v>
      </c>
      <c r="BA7" s="8">
        <v>6.5</v>
      </c>
      <c r="BB7" s="8">
        <v>9</v>
      </c>
      <c r="BC7" s="52">
        <f t="shared" si="13"/>
        <v>28.5</v>
      </c>
      <c r="BD7" s="53">
        <f t="shared" si="14"/>
        <v>0.71250000000000002</v>
      </c>
      <c r="BE7" s="70" t="s">
        <v>1</v>
      </c>
      <c r="BF7" s="1">
        <v>10</v>
      </c>
      <c r="BG7" s="1">
        <v>6</v>
      </c>
      <c r="BH7" s="1">
        <v>7</v>
      </c>
      <c r="BI7" s="1">
        <v>8</v>
      </c>
      <c r="BJ7" s="16">
        <f t="shared" si="15"/>
        <v>31</v>
      </c>
      <c r="BK7" s="71">
        <f t="shared" si="16"/>
        <v>0.77500000000000002</v>
      </c>
      <c r="BL7" s="75" t="s">
        <v>1</v>
      </c>
      <c r="BM7" s="62">
        <v>9.5</v>
      </c>
      <c r="BN7" s="62">
        <v>10</v>
      </c>
      <c r="BO7" s="62">
        <v>10</v>
      </c>
      <c r="BP7" s="62">
        <v>6</v>
      </c>
      <c r="BQ7" s="19">
        <f t="shared" si="17"/>
        <v>35.5</v>
      </c>
      <c r="BR7" s="76">
        <f t="shared" si="18"/>
        <v>0.88749999999999996</v>
      </c>
      <c r="BS7" s="80" t="s">
        <v>1</v>
      </c>
      <c r="BT7" s="22">
        <v>10</v>
      </c>
      <c r="BU7" s="22">
        <v>1</v>
      </c>
      <c r="BV7" s="22">
        <v>8.5</v>
      </c>
      <c r="BW7" s="22">
        <v>10</v>
      </c>
      <c r="BX7" s="24">
        <f t="shared" si="19"/>
        <v>29.5</v>
      </c>
      <c r="BY7" s="81">
        <f t="shared" si="20"/>
        <v>0.73750000000000004</v>
      </c>
    </row>
    <row r="8" spans="1:77" ht="15.75" x14ac:dyDescent="0.25">
      <c r="A8" s="52" t="s">
        <v>2</v>
      </c>
      <c r="B8" s="45">
        <v>10</v>
      </c>
      <c r="C8" s="1">
        <v>10</v>
      </c>
      <c r="D8" s="1">
        <v>10</v>
      </c>
      <c r="E8" s="1">
        <v>7</v>
      </c>
      <c r="F8" s="118">
        <f t="shared" si="0"/>
        <v>37</v>
      </c>
      <c r="G8" s="53">
        <f>_ověření!H7/40</f>
        <v>0</v>
      </c>
      <c r="H8" s="54" t="s">
        <v>1</v>
      </c>
      <c r="I8" s="8">
        <v>9.5</v>
      </c>
      <c r="J8" s="8">
        <v>9</v>
      </c>
      <c r="K8" s="8">
        <v>7</v>
      </c>
      <c r="L8" s="8">
        <v>4</v>
      </c>
      <c r="M8" s="52">
        <f t="shared" si="1"/>
        <v>29.5</v>
      </c>
      <c r="N8" s="53">
        <f t="shared" si="2"/>
        <v>0.73750000000000004</v>
      </c>
      <c r="O8" s="54" t="s">
        <v>1</v>
      </c>
      <c r="P8" s="8">
        <v>9.5</v>
      </c>
      <c r="Q8" s="8">
        <v>10</v>
      </c>
      <c r="R8" s="8">
        <v>9</v>
      </c>
      <c r="S8" s="8">
        <v>7.5</v>
      </c>
      <c r="T8" s="52">
        <f t="shared" si="3"/>
        <v>36</v>
      </c>
      <c r="U8" s="53">
        <f t="shared" si="4"/>
        <v>0.9</v>
      </c>
      <c r="V8" s="54" t="s">
        <v>2</v>
      </c>
      <c r="W8" s="8">
        <v>2</v>
      </c>
      <c r="X8" s="8">
        <v>8</v>
      </c>
      <c r="Y8" s="8">
        <v>7</v>
      </c>
      <c r="Z8" s="8">
        <v>4</v>
      </c>
      <c r="AA8" s="52">
        <f t="shared" si="5"/>
        <v>21</v>
      </c>
      <c r="AB8" s="53">
        <f t="shared" si="6"/>
        <v>0.52500000000000002</v>
      </c>
      <c r="AC8" s="54" t="s">
        <v>1</v>
      </c>
      <c r="AD8" s="8">
        <v>8</v>
      </c>
      <c r="AE8" s="8">
        <v>9.5</v>
      </c>
      <c r="AF8" s="8">
        <v>1</v>
      </c>
      <c r="AG8" s="8">
        <v>4.5</v>
      </c>
      <c r="AH8" s="52">
        <f t="shared" si="7"/>
        <v>23</v>
      </c>
      <c r="AI8" s="53">
        <f t="shared" si="8"/>
        <v>0.57499999999999996</v>
      </c>
      <c r="AJ8" s="65" t="s">
        <v>1</v>
      </c>
      <c r="AK8" s="8">
        <v>8.5</v>
      </c>
      <c r="AL8" s="8">
        <v>10</v>
      </c>
      <c r="AM8" s="8">
        <v>7</v>
      </c>
      <c r="AN8" s="8">
        <v>3</v>
      </c>
      <c r="AO8" s="12">
        <f t="shared" si="9"/>
        <v>28.5</v>
      </c>
      <c r="AP8" s="66">
        <f t="shared" si="10"/>
        <v>0.71250000000000002</v>
      </c>
      <c r="AQ8" s="65" t="s">
        <v>1</v>
      </c>
      <c r="AR8" s="8">
        <v>10</v>
      </c>
      <c r="AS8" s="8">
        <v>9</v>
      </c>
      <c r="AT8" s="8">
        <v>8.5</v>
      </c>
      <c r="AU8" s="8">
        <v>8</v>
      </c>
      <c r="AV8" s="12">
        <f t="shared" si="11"/>
        <v>35.5</v>
      </c>
      <c r="AW8" s="66">
        <f t="shared" si="12"/>
        <v>0.88749999999999996</v>
      </c>
      <c r="AX8" s="52" t="s">
        <v>1</v>
      </c>
      <c r="AY8" s="8">
        <v>7.5</v>
      </c>
      <c r="AZ8" s="8">
        <v>9</v>
      </c>
      <c r="BA8" s="8">
        <v>4.5</v>
      </c>
      <c r="BB8" s="8">
        <v>5</v>
      </c>
      <c r="BC8" s="52">
        <f t="shared" si="13"/>
        <v>26</v>
      </c>
      <c r="BD8" s="53">
        <f t="shared" si="14"/>
        <v>0.65</v>
      </c>
      <c r="BE8" s="70" t="s">
        <v>1</v>
      </c>
      <c r="BF8" s="1">
        <v>10</v>
      </c>
      <c r="BG8" s="1">
        <v>6</v>
      </c>
      <c r="BH8" s="1">
        <v>6</v>
      </c>
      <c r="BI8" s="1">
        <v>8</v>
      </c>
      <c r="BJ8" s="16">
        <f t="shared" si="15"/>
        <v>30</v>
      </c>
      <c r="BK8" s="71">
        <f t="shared" si="16"/>
        <v>0.75</v>
      </c>
      <c r="BL8" s="75" t="s">
        <v>1</v>
      </c>
      <c r="BM8" s="62">
        <v>10</v>
      </c>
      <c r="BN8" s="62">
        <v>9</v>
      </c>
      <c r="BO8" s="62">
        <v>10</v>
      </c>
      <c r="BP8" s="62">
        <v>6.5</v>
      </c>
      <c r="BQ8" s="19">
        <f t="shared" si="17"/>
        <v>35.5</v>
      </c>
      <c r="BR8" s="76">
        <f t="shared" si="18"/>
        <v>0.88749999999999996</v>
      </c>
      <c r="BS8" s="80" t="s">
        <v>2</v>
      </c>
      <c r="BT8" s="22">
        <v>9.5</v>
      </c>
      <c r="BU8" s="22">
        <v>10</v>
      </c>
      <c r="BV8" s="22">
        <v>5</v>
      </c>
      <c r="BW8" s="22">
        <v>3.5</v>
      </c>
      <c r="BX8" s="24">
        <f t="shared" si="19"/>
        <v>28</v>
      </c>
      <c r="BY8" s="81">
        <f t="shared" si="20"/>
        <v>0.7</v>
      </c>
    </row>
    <row r="9" spans="1:77" ht="15.75" x14ac:dyDescent="0.25">
      <c r="A9" s="52" t="s">
        <v>1</v>
      </c>
      <c r="B9" s="45">
        <v>10</v>
      </c>
      <c r="C9" s="1">
        <v>10</v>
      </c>
      <c r="D9" s="1">
        <v>10</v>
      </c>
      <c r="E9" s="1">
        <v>7</v>
      </c>
      <c r="F9" s="118">
        <f t="shared" si="0"/>
        <v>37</v>
      </c>
      <c r="G9" s="53">
        <f>_ověření!H8/40</f>
        <v>0</v>
      </c>
      <c r="H9" s="54" t="s">
        <v>1</v>
      </c>
      <c r="I9" s="8">
        <v>8</v>
      </c>
      <c r="J9" s="8">
        <v>10</v>
      </c>
      <c r="K9" s="8">
        <v>8.5</v>
      </c>
      <c r="L9" s="8">
        <v>1</v>
      </c>
      <c r="M9" s="52">
        <f t="shared" si="1"/>
        <v>27.5</v>
      </c>
      <c r="N9" s="53">
        <f t="shared" si="2"/>
        <v>0.6875</v>
      </c>
      <c r="O9" s="54" t="s">
        <v>2</v>
      </c>
      <c r="P9" s="8">
        <v>9.5</v>
      </c>
      <c r="Q9" s="8">
        <v>10</v>
      </c>
      <c r="R9" s="8">
        <v>8</v>
      </c>
      <c r="S9" s="8">
        <v>7</v>
      </c>
      <c r="T9" s="52">
        <f t="shared" si="3"/>
        <v>34.5</v>
      </c>
      <c r="U9" s="53">
        <f t="shared" si="4"/>
        <v>0.86250000000000004</v>
      </c>
      <c r="V9" s="54" t="s">
        <v>1</v>
      </c>
      <c r="W9" s="8">
        <v>4</v>
      </c>
      <c r="X9" s="8">
        <v>7.5</v>
      </c>
      <c r="Y9" s="8">
        <v>5</v>
      </c>
      <c r="Z9" s="8">
        <v>3.5</v>
      </c>
      <c r="AA9" s="52">
        <f t="shared" si="5"/>
        <v>20</v>
      </c>
      <c r="AB9" s="53">
        <f t="shared" si="6"/>
        <v>0.5</v>
      </c>
      <c r="AC9" s="54" t="s">
        <v>1</v>
      </c>
      <c r="AD9" s="8">
        <v>8</v>
      </c>
      <c r="AE9" s="8">
        <v>6</v>
      </c>
      <c r="AF9" s="8">
        <v>7.5</v>
      </c>
      <c r="AG9" s="8">
        <v>0.5</v>
      </c>
      <c r="AH9" s="52">
        <f t="shared" si="7"/>
        <v>22</v>
      </c>
      <c r="AI9" s="53">
        <f t="shared" si="8"/>
        <v>0.55000000000000004</v>
      </c>
      <c r="AJ9" s="65" t="s">
        <v>1</v>
      </c>
      <c r="AK9" s="8">
        <v>8.5</v>
      </c>
      <c r="AL9" s="8">
        <v>8.5</v>
      </c>
      <c r="AM9" s="8">
        <v>5</v>
      </c>
      <c r="AN9" s="8">
        <v>5</v>
      </c>
      <c r="AO9" s="12">
        <f t="shared" si="9"/>
        <v>27</v>
      </c>
      <c r="AP9" s="66">
        <f t="shared" si="10"/>
        <v>0.67500000000000004</v>
      </c>
      <c r="AQ9" s="65" t="s">
        <v>1</v>
      </c>
      <c r="AR9" s="8">
        <v>9.5</v>
      </c>
      <c r="AS9" s="8">
        <v>9</v>
      </c>
      <c r="AT9" s="8">
        <v>6.5</v>
      </c>
      <c r="AU9" s="8">
        <v>10</v>
      </c>
      <c r="AV9" s="12">
        <f t="shared" si="11"/>
        <v>35</v>
      </c>
      <c r="AW9" s="66">
        <f t="shared" si="12"/>
        <v>0.875</v>
      </c>
      <c r="AX9" s="52" t="s">
        <v>1</v>
      </c>
      <c r="AY9" s="8">
        <v>10</v>
      </c>
      <c r="AZ9" s="8">
        <v>6</v>
      </c>
      <c r="BA9" s="8">
        <v>2.5</v>
      </c>
      <c r="BB9" s="8">
        <v>5</v>
      </c>
      <c r="BC9" s="52">
        <f t="shared" si="13"/>
        <v>23.5</v>
      </c>
      <c r="BD9" s="53">
        <f t="shared" si="14"/>
        <v>0.58750000000000002</v>
      </c>
      <c r="BE9" s="70" t="s">
        <v>1</v>
      </c>
      <c r="BF9" s="1">
        <v>10</v>
      </c>
      <c r="BG9" s="1">
        <v>10</v>
      </c>
      <c r="BH9" s="1">
        <v>7</v>
      </c>
      <c r="BI9" s="1">
        <v>3</v>
      </c>
      <c r="BJ9" s="16">
        <f t="shared" si="15"/>
        <v>30</v>
      </c>
      <c r="BK9" s="71">
        <f t="shared" si="16"/>
        <v>0.75</v>
      </c>
      <c r="BL9" s="75" t="s">
        <v>2</v>
      </c>
      <c r="BM9" s="62">
        <v>10</v>
      </c>
      <c r="BN9" s="62">
        <v>9</v>
      </c>
      <c r="BO9" s="62">
        <v>7</v>
      </c>
      <c r="BP9" s="62">
        <v>8.5</v>
      </c>
      <c r="BQ9" s="19">
        <f t="shared" si="17"/>
        <v>34.5</v>
      </c>
      <c r="BR9" s="76">
        <f t="shared" si="18"/>
        <v>0.86250000000000004</v>
      </c>
      <c r="BS9" s="80" t="s">
        <v>2</v>
      </c>
      <c r="BT9" s="22">
        <v>7</v>
      </c>
      <c r="BU9" s="22">
        <v>10</v>
      </c>
      <c r="BV9" s="22">
        <v>7</v>
      </c>
      <c r="BW9" s="22">
        <v>2.5</v>
      </c>
      <c r="BX9" s="24">
        <f t="shared" si="19"/>
        <v>26.5</v>
      </c>
      <c r="BY9" s="81">
        <f t="shared" si="20"/>
        <v>0.66249999999999998</v>
      </c>
    </row>
    <row r="10" spans="1:77" ht="15.75" x14ac:dyDescent="0.25">
      <c r="A10" s="52" t="s">
        <v>2</v>
      </c>
      <c r="B10" s="45">
        <v>6</v>
      </c>
      <c r="C10" s="1">
        <v>10</v>
      </c>
      <c r="D10" s="1">
        <v>10</v>
      </c>
      <c r="E10" s="1">
        <v>10</v>
      </c>
      <c r="F10" s="118">
        <f t="shared" si="0"/>
        <v>36</v>
      </c>
      <c r="G10" s="53">
        <f>_ověření!H9/40</f>
        <v>0</v>
      </c>
      <c r="H10" s="54" t="s">
        <v>1</v>
      </c>
      <c r="I10" s="8">
        <v>10</v>
      </c>
      <c r="J10" s="8">
        <v>3</v>
      </c>
      <c r="K10" s="8">
        <v>10</v>
      </c>
      <c r="L10" s="8">
        <v>4.5</v>
      </c>
      <c r="M10" s="52">
        <f t="shared" si="1"/>
        <v>27.5</v>
      </c>
      <c r="N10" s="53">
        <f t="shared" si="2"/>
        <v>0.6875</v>
      </c>
      <c r="O10" s="54" t="s">
        <v>1</v>
      </c>
      <c r="P10" s="8">
        <v>8.5</v>
      </c>
      <c r="Q10" s="8">
        <v>10</v>
      </c>
      <c r="R10" s="8">
        <v>7</v>
      </c>
      <c r="S10" s="8">
        <v>8.5</v>
      </c>
      <c r="T10" s="52">
        <f t="shared" si="3"/>
        <v>34</v>
      </c>
      <c r="U10" s="53">
        <f t="shared" si="4"/>
        <v>0.85</v>
      </c>
      <c r="V10" s="54" t="s">
        <v>2</v>
      </c>
      <c r="W10" s="8">
        <v>3.5</v>
      </c>
      <c r="X10" s="8">
        <v>6</v>
      </c>
      <c r="Y10" s="8">
        <v>3</v>
      </c>
      <c r="Z10" s="8">
        <v>7</v>
      </c>
      <c r="AA10" s="52">
        <f t="shared" si="5"/>
        <v>19.5</v>
      </c>
      <c r="AB10" s="53">
        <f t="shared" si="6"/>
        <v>0.48749999999999999</v>
      </c>
      <c r="AC10" s="54" t="s">
        <v>2</v>
      </c>
      <c r="AD10" s="8">
        <v>7</v>
      </c>
      <c r="AE10" s="8">
        <v>3</v>
      </c>
      <c r="AF10" s="8">
        <v>0.5</v>
      </c>
      <c r="AG10" s="8">
        <v>10</v>
      </c>
      <c r="AH10" s="52">
        <f t="shared" si="7"/>
        <v>20.5</v>
      </c>
      <c r="AI10" s="53">
        <f t="shared" si="8"/>
        <v>0.51249999999999996</v>
      </c>
      <c r="AJ10" s="65" t="s">
        <v>1</v>
      </c>
      <c r="AK10" s="8">
        <v>8.5</v>
      </c>
      <c r="AL10" s="8">
        <v>10</v>
      </c>
      <c r="AM10" s="8">
        <v>3.5</v>
      </c>
      <c r="AN10" s="8">
        <v>4.5</v>
      </c>
      <c r="AO10" s="12">
        <f t="shared" si="9"/>
        <v>26.5</v>
      </c>
      <c r="AP10" s="66">
        <f t="shared" si="10"/>
        <v>0.66249999999999998</v>
      </c>
      <c r="AQ10" s="65" t="s">
        <v>1</v>
      </c>
      <c r="AR10" s="8">
        <v>10</v>
      </c>
      <c r="AS10" s="8">
        <v>9</v>
      </c>
      <c r="AT10" s="8">
        <v>9</v>
      </c>
      <c r="AU10" s="8">
        <v>7</v>
      </c>
      <c r="AV10" s="12">
        <f t="shared" si="11"/>
        <v>35</v>
      </c>
      <c r="AW10" s="66">
        <f t="shared" si="12"/>
        <v>0.875</v>
      </c>
      <c r="AX10" s="52" t="s">
        <v>1</v>
      </c>
      <c r="AY10" s="8">
        <v>8.5</v>
      </c>
      <c r="AZ10" s="8">
        <v>7</v>
      </c>
      <c r="BA10" s="8">
        <v>4</v>
      </c>
      <c r="BB10" s="8">
        <v>4</v>
      </c>
      <c r="BC10" s="52">
        <f t="shared" si="13"/>
        <v>23.5</v>
      </c>
      <c r="BD10" s="53">
        <f t="shared" si="14"/>
        <v>0.58750000000000002</v>
      </c>
      <c r="BE10" s="70" t="s">
        <v>1</v>
      </c>
      <c r="BF10" s="1">
        <v>10</v>
      </c>
      <c r="BG10" s="1">
        <v>5</v>
      </c>
      <c r="BH10" s="1">
        <v>5</v>
      </c>
      <c r="BI10" s="1">
        <v>10</v>
      </c>
      <c r="BJ10" s="16">
        <f t="shared" si="15"/>
        <v>30</v>
      </c>
      <c r="BK10" s="71">
        <f t="shared" si="16"/>
        <v>0.75</v>
      </c>
      <c r="BL10" s="75" t="s">
        <v>1</v>
      </c>
      <c r="BM10" s="62">
        <v>8</v>
      </c>
      <c r="BN10" s="62">
        <v>9</v>
      </c>
      <c r="BO10" s="62">
        <v>8.5</v>
      </c>
      <c r="BP10" s="62">
        <v>9</v>
      </c>
      <c r="BQ10" s="19">
        <f t="shared" si="17"/>
        <v>34.5</v>
      </c>
      <c r="BR10" s="76">
        <f t="shared" si="18"/>
        <v>0.86250000000000004</v>
      </c>
      <c r="BS10" s="80" t="s">
        <v>2</v>
      </c>
      <c r="BT10" s="22">
        <v>10</v>
      </c>
      <c r="BU10" s="22">
        <v>10</v>
      </c>
      <c r="BV10" s="22">
        <v>3</v>
      </c>
      <c r="BW10" s="22">
        <v>3</v>
      </c>
      <c r="BX10" s="24">
        <f t="shared" si="19"/>
        <v>26</v>
      </c>
      <c r="BY10" s="81">
        <f t="shared" si="20"/>
        <v>0.65</v>
      </c>
    </row>
    <row r="11" spans="1:77" ht="15.75" x14ac:dyDescent="0.25">
      <c r="A11" s="52" t="s">
        <v>1</v>
      </c>
      <c r="B11" s="45">
        <v>10</v>
      </c>
      <c r="C11" s="1">
        <v>6</v>
      </c>
      <c r="D11" s="1">
        <v>10</v>
      </c>
      <c r="E11" s="1">
        <v>10</v>
      </c>
      <c r="F11" s="118">
        <f t="shared" si="0"/>
        <v>36</v>
      </c>
      <c r="G11" s="53">
        <f>_ověření!H10/40</f>
        <v>0</v>
      </c>
      <c r="H11" s="54" t="s">
        <v>1</v>
      </c>
      <c r="I11" s="8">
        <v>10</v>
      </c>
      <c r="J11" s="8">
        <v>5</v>
      </c>
      <c r="K11" s="8">
        <v>10</v>
      </c>
      <c r="L11" s="8">
        <v>2</v>
      </c>
      <c r="M11" s="52">
        <f t="shared" si="1"/>
        <v>27</v>
      </c>
      <c r="N11" s="53">
        <f t="shared" si="2"/>
        <v>0.67500000000000004</v>
      </c>
      <c r="O11" s="54" t="s">
        <v>1</v>
      </c>
      <c r="P11" s="8">
        <v>8</v>
      </c>
      <c r="Q11" s="8">
        <v>10</v>
      </c>
      <c r="R11" s="8">
        <v>7.5</v>
      </c>
      <c r="S11" s="8">
        <v>7</v>
      </c>
      <c r="T11" s="52">
        <f t="shared" si="3"/>
        <v>32.5</v>
      </c>
      <c r="U11" s="53">
        <f t="shared" si="4"/>
        <v>0.8125</v>
      </c>
      <c r="V11" s="54" t="s">
        <v>1</v>
      </c>
      <c r="W11" s="8">
        <v>3</v>
      </c>
      <c r="X11" s="8">
        <v>6</v>
      </c>
      <c r="Y11" s="8">
        <v>5</v>
      </c>
      <c r="Z11" s="8">
        <v>5</v>
      </c>
      <c r="AA11" s="52">
        <f t="shared" si="5"/>
        <v>19</v>
      </c>
      <c r="AB11" s="53">
        <f t="shared" si="6"/>
        <v>0.47499999999999998</v>
      </c>
      <c r="AC11" s="54" t="s">
        <v>2</v>
      </c>
      <c r="AD11" s="8">
        <v>8</v>
      </c>
      <c r="AE11" s="8">
        <v>6.5</v>
      </c>
      <c r="AF11" s="8">
        <v>1</v>
      </c>
      <c r="AG11" s="8">
        <v>4</v>
      </c>
      <c r="AH11" s="52">
        <f t="shared" si="7"/>
        <v>19.5</v>
      </c>
      <c r="AI11" s="53">
        <f t="shared" si="8"/>
        <v>0.48749999999999999</v>
      </c>
      <c r="AJ11" s="65" t="s">
        <v>1</v>
      </c>
      <c r="AK11" s="8">
        <v>5</v>
      </c>
      <c r="AL11" s="8">
        <v>9.5</v>
      </c>
      <c r="AM11" s="8">
        <v>2</v>
      </c>
      <c r="AN11" s="8">
        <v>9.5</v>
      </c>
      <c r="AO11" s="12">
        <f t="shared" si="9"/>
        <v>26</v>
      </c>
      <c r="AP11" s="66">
        <f t="shared" si="10"/>
        <v>0.65</v>
      </c>
      <c r="AQ11" s="65" t="s">
        <v>1</v>
      </c>
      <c r="AR11" s="8">
        <v>10</v>
      </c>
      <c r="AS11" s="8">
        <v>7</v>
      </c>
      <c r="AT11" s="8">
        <v>7.5</v>
      </c>
      <c r="AU11" s="8">
        <v>10</v>
      </c>
      <c r="AV11" s="12">
        <f t="shared" si="11"/>
        <v>34.5</v>
      </c>
      <c r="AW11" s="66">
        <f t="shared" si="12"/>
        <v>0.86250000000000004</v>
      </c>
      <c r="AX11" s="52" t="s">
        <v>1</v>
      </c>
      <c r="AY11" s="8">
        <v>2.5</v>
      </c>
      <c r="AZ11" s="8">
        <v>9.5</v>
      </c>
      <c r="BA11" s="8">
        <v>7</v>
      </c>
      <c r="BB11" s="8">
        <v>3</v>
      </c>
      <c r="BC11" s="52">
        <f t="shared" si="13"/>
        <v>22</v>
      </c>
      <c r="BD11" s="53">
        <f t="shared" si="14"/>
        <v>0.55000000000000004</v>
      </c>
      <c r="BE11" s="70" t="s">
        <v>1</v>
      </c>
      <c r="BF11" s="1">
        <v>10</v>
      </c>
      <c r="BG11" s="1">
        <v>6.5</v>
      </c>
      <c r="BH11" s="1">
        <v>9</v>
      </c>
      <c r="BI11" s="1">
        <v>4.5</v>
      </c>
      <c r="BJ11" s="16">
        <f t="shared" si="15"/>
        <v>30</v>
      </c>
      <c r="BK11" s="71">
        <f t="shared" si="16"/>
        <v>0.75</v>
      </c>
      <c r="BL11" s="75" t="s">
        <v>1</v>
      </c>
      <c r="BM11" s="62">
        <v>8</v>
      </c>
      <c r="BN11" s="62">
        <v>10</v>
      </c>
      <c r="BO11" s="62">
        <v>7</v>
      </c>
      <c r="BP11" s="62">
        <v>8.5</v>
      </c>
      <c r="BQ11" s="19">
        <f t="shared" si="17"/>
        <v>33.5</v>
      </c>
      <c r="BR11" s="76">
        <f t="shared" si="18"/>
        <v>0.83750000000000002</v>
      </c>
      <c r="BS11" s="80" t="s">
        <v>1</v>
      </c>
      <c r="BT11" s="22">
        <v>10</v>
      </c>
      <c r="BU11" s="22">
        <v>10</v>
      </c>
      <c r="BV11" s="22">
        <v>4</v>
      </c>
      <c r="BW11" s="22">
        <v>1.5</v>
      </c>
      <c r="BX11" s="24">
        <f t="shared" si="19"/>
        <v>25.5</v>
      </c>
      <c r="BY11" s="81">
        <f t="shared" si="20"/>
        <v>0.63749999999999996</v>
      </c>
    </row>
    <row r="12" spans="1:77" ht="15.75" x14ac:dyDescent="0.25">
      <c r="A12" s="52" t="s">
        <v>1</v>
      </c>
      <c r="B12" s="45">
        <v>10</v>
      </c>
      <c r="C12" s="1">
        <v>6</v>
      </c>
      <c r="D12" s="1">
        <v>10</v>
      </c>
      <c r="E12" s="1">
        <v>10</v>
      </c>
      <c r="F12" s="118">
        <f t="shared" si="0"/>
        <v>36</v>
      </c>
      <c r="G12" s="53">
        <f>_ověření!H11/40</f>
        <v>0</v>
      </c>
      <c r="H12" s="54" t="s">
        <v>1</v>
      </c>
      <c r="I12" s="8">
        <v>10</v>
      </c>
      <c r="J12" s="8">
        <v>1</v>
      </c>
      <c r="K12" s="8">
        <v>10</v>
      </c>
      <c r="L12" s="8">
        <v>4</v>
      </c>
      <c r="M12" s="52">
        <f t="shared" si="1"/>
        <v>25</v>
      </c>
      <c r="N12" s="53">
        <f t="shared" si="2"/>
        <v>0.625</v>
      </c>
      <c r="O12" s="54" t="s">
        <v>1</v>
      </c>
      <c r="P12" s="8">
        <v>9.5</v>
      </c>
      <c r="Q12" s="8">
        <v>10</v>
      </c>
      <c r="R12" s="8">
        <v>10</v>
      </c>
      <c r="S12" s="8">
        <v>1.5</v>
      </c>
      <c r="T12" s="52">
        <f t="shared" si="3"/>
        <v>31</v>
      </c>
      <c r="U12" s="53">
        <f t="shared" si="4"/>
        <v>0.77500000000000002</v>
      </c>
      <c r="V12" s="54" t="s">
        <v>1</v>
      </c>
      <c r="W12" s="8">
        <v>3</v>
      </c>
      <c r="X12" s="8">
        <v>6</v>
      </c>
      <c r="Y12" s="8">
        <v>5</v>
      </c>
      <c r="Z12" s="8">
        <v>4</v>
      </c>
      <c r="AA12" s="52">
        <f t="shared" si="5"/>
        <v>18</v>
      </c>
      <c r="AB12" s="53">
        <f t="shared" si="6"/>
        <v>0.45</v>
      </c>
      <c r="AC12" s="54" t="s">
        <v>1</v>
      </c>
      <c r="AD12" s="8">
        <v>9</v>
      </c>
      <c r="AE12" s="8">
        <v>5</v>
      </c>
      <c r="AF12" s="8">
        <v>1</v>
      </c>
      <c r="AG12" s="8">
        <v>4</v>
      </c>
      <c r="AH12" s="52">
        <f t="shared" si="7"/>
        <v>19</v>
      </c>
      <c r="AI12" s="53">
        <f t="shared" si="8"/>
        <v>0.47499999999999998</v>
      </c>
      <c r="AJ12" s="65" t="s">
        <v>2</v>
      </c>
      <c r="AK12" s="8">
        <v>8.5</v>
      </c>
      <c r="AL12" s="8">
        <v>10</v>
      </c>
      <c r="AM12" s="8">
        <v>2.5</v>
      </c>
      <c r="AN12" s="8">
        <v>4.5</v>
      </c>
      <c r="AO12" s="12">
        <f t="shared" si="9"/>
        <v>25.5</v>
      </c>
      <c r="AP12" s="66">
        <f t="shared" si="10"/>
        <v>0.63749999999999996</v>
      </c>
      <c r="AQ12" s="65" t="s">
        <v>2</v>
      </c>
      <c r="AR12" s="8">
        <v>10</v>
      </c>
      <c r="AS12" s="8">
        <v>6</v>
      </c>
      <c r="AT12" s="8">
        <v>9</v>
      </c>
      <c r="AU12" s="8">
        <v>9</v>
      </c>
      <c r="AV12" s="12">
        <f t="shared" si="11"/>
        <v>34</v>
      </c>
      <c r="AW12" s="66">
        <f t="shared" si="12"/>
        <v>0.85</v>
      </c>
      <c r="AX12" s="52" t="s">
        <v>2</v>
      </c>
      <c r="AY12" s="8">
        <v>8</v>
      </c>
      <c r="AZ12" s="8">
        <v>6</v>
      </c>
      <c r="BA12" s="8">
        <v>6</v>
      </c>
      <c r="BB12" s="8">
        <v>1</v>
      </c>
      <c r="BC12" s="52">
        <f t="shared" si="13"/>
        <v>21</v>
      </c>
      <c r="BD12" s="53">
        <f t="shared" si="14"/>
        <v>0.52500000000000002</v>
      </c>
      <c r="BE12" s="70" t="s">
        <v>1</v>
      </c>
      <c r="BF12" s="1">
        <v>3.5</v>
      </c>
      <c r="BG12" s="1">
        <v>5</v>
      </c>
      <c r="BH12" s="1">
        <v>10</v>
      </c>
      <c r="BI12" s="1">
        <v>10</v>
      </c>
      <c r="BJ12" s="16">
        <f t="shared" si="15"/>
        <v>28.5</v>
      </c>
      <c r="BK12" s="71">
        <f t="shared" si="16"/>
        <v>0.71250000000000002</v>
      </c>
      <c r="BL12" s="75" t="s">
        <v>1</v>
      </c>
      <c r="BM12" s="62">
        <v>10</v>
      </c>
      <c r="BN12" s="62">
        <v>8.5</v>
      </c>
      <c r="BO12" s="62">
        <v>10</v>
      </c>
      <c r="BP12" s="62">
        <v>5</v>
      </c>
      <c r="BQ12" s="19">
        <f t="shared" si="17"/>
        <v>33.5</v>
      </c>
      <c r="BR12" s="76">
        <f t="shared" si="18"/>
        <v>0.83750000000000002</v>
      </c>
      <c r="BS12" s="80" t="s">
        <v>1</v>
      </c>
      <c r="BT12" s="22">
        <v>4</v>
      </c>
      <c r="BU12" s="22">
        <v>10</v>
      </c>
      <c r="BV12" s="22">
        <v>8</v>
      </c>
      <c r="BW12" s="22">
        <v>1.5</v>
      </c>
      <c r="BX12" s="24">
        <f t="shared" si="19"/>
        <v>23.5</v>
      </c>
      <c r="BY12" s="81">
        <f t="shared" si="20"/>
        <v>0.58750000000000002</v>
      </c>
    </row>
    <row r="13" spans="1:77" ht="15.75" x14ac:dyDescent="0.25">
      <c r="A13" s="52" t="s">
        <v>1</v>
      </c>
      <c r="B13" s="45">
        <v>10</v>
      </c>
      <c r="C13" s="1">
        <v>8.5</v>
      </c>
      <c r="D13" s="1">
        <v>8</v>
      </c>
      <c r="E13" s="1">
        <v>8</v>
      </c>
      <c r="F13" s="118">
        <f t="shared" si="0"/>
        <v>34.5</v>
      </c>
      <c r="G13" s="53">
        <f>_ověření!H12/40</f>
        <v>0</v>
      </c>
      <c r="H13" s="54" t="s">
        <v>1</v>
      </c>
      <c r="I13" s="8">
        <v>10</v>
      </c>
      <c r="J13" s="8">
        <v>1</v>
      </c>
      <c r="K13" s="8">
        <v>8</v>
      </c>
      <c r="L13" s="8">
        <v>4</v>
      </c>
      <c r="M13" s="52">
        <f t="shared" si="1"/>
        <v>23</v>
      </c>
      <c r="N13" s="53">
        <f t="shared" si="2"/>
        <v>0.57499999999999996</v>
      </c>
      <c r="O13" s="54" t="s">
        <v>1</v>
      </c>
      <c r="P13" s="8">
        <v>9.5</v>
      </c>
      <c r="Q13" s="8">
        <v>10</v>
      </c>
      <c r="R13" s="8">
        <v>10</v>
      </c>
      <c r="S13" s="8">
        <v>1</v>
      </c>
      <c r="T13" s="52">
        <f t="shared" si="3"/>
        <v>30.5</v>
      </c>
      <c r="U13" s="53">
        <f t="shared" si="4"/>
        <v>0.76249999999999996</v>
      </c>
      <c r="V13" s="54" t="s">
        <v>1</v>
      </c>
      <c r="W13" s="8">
        <v>2</v>
      </c>
      <c r="X13" s="8">
        <v>5</v>
      </c>
      <c r="Y13" s="8">
        <v>3</v>
      </c>
      <c r="Z13" s="8">
        <v>7.5</v>
      </c>
      <c r="AA13" s="52">
        <f t="shared" si="5"/>
        <v>17.5</v>
      </c>
      <c r="AB13" s="53">
        <f t="shared" si="6"/>
        <v>0.4375</v>
      </c>
      <c r="AC13" s="54" t="s">
        <v>2</v>
      </c>
      <c r="AD13" s="8">
        <v>7.5</v>
      </c>
      <c r="AE13" s="8">
        <v>8</v>
      </c>
      <c r="AF13" s="8">
        <v>0</v>
      </c>
      <c r="AG13" s="8">
        <v>3</v>
      </c>
      <c r="AH13" s="52">
        <f t="shared" si="7"/>
        <v>18.5</v>
      </c>
      <c r="AI13" s="53">
        <f t="shared" si="8"/>
        <v>0.46250000000000002</v>
      </c>
      <c r="AJ13" s="65" t="s">
        <v>1</v>
      </c>
      <c r="AK13" s="8">
        <v>8</v>
      </c>
      <c r="AL13" s="8">
        <v>1</v>
      </c>
      <c r="AM13" s="8">
        <v>4</v>
      </c>
      <c r="AN13" s="8">
        <v>7</v>
      </c>
      <c r="AO13" s="12">
        <f t="shared" si="9"/>
        <v>20</v>
      </c>
      <c r="AP13" s="66">
        <f t="shared" si="10"/>
        <v>0.5</v>
      </c>
      <c r="AQ13" s="65" t="s">
        <v>1</v>
      </c>
      <c r="AR13" s="8">
        <v>10</v>
      </c>
      <c r="AS13" s="8">
        <v>8</v>
      </c>
      <c r="AT13" s="8">
        <v>7</v>
      </c>
      <c r="AU13" s="8">
        <v>7</v>
      </c>
      <c r="AV13" s="12">
        <f t="shared" si="11"/>
        <v>32</v>
      </c>
      <c r="AW13" s="66">
        <f t="shared" si="12"/>
        <v>0.8</v>
      </c>
      <c r="AX13" s="52" t="s">
        <v>2</v>
      </c>
      <c r="AY13" s="8">
        <v>7</v>
      </c>
      <c r="AZ13" s="8">
        <v>10</v>
      </c>
      <c r="BA13" s="8">
        <v>0</v>
      </c>
      <c r="BB13" s="8">
        <v>3.5</v>
      </c>
      <c r="BC13" s="52">
        <f t="shared" si="13"/>
        <v>20.5</v>
      </c>
      <c r="BD13" s="53">
        <f t="shared" si="14"/>
        <v>0.51249999999999996</v>
      </c>
      <c r="BE13" s="70" t="s">
        <v>1</v>
      </c>
      <c r="BF13" s="1">
        <v>4</v>
      </c>
      <c r="BG13" s="1">
        <v>7</v>
      </c>
      <c r="BH13" s="1">
        <v>10</v>
      </c>
      <c r="BI13" s="1">
        <v>6</v>
      </c>
      <c r="BJ13" s="16">
        <f t="shared" si="15"/>
        <v>27</v>
      </c>
      <c r="BK13" s="71">
        <f t="shared" si="16"/>
        <v>0.67500000000000004</v>
      </c>
      <c r="BL13" s="75" t="s">
        <v>1</v>
      </c>
      <c r="BM13" s="62">
        <v>10</v>
      </c>
      <c r="BN13" s="62">
        <v>10</v>
      </c>
      <c r="BO13" s="62">
        <v>10</v>
      </c>
      <c r="BP13" s="62">
        <v>3</v>
      </c>
      <c r="BQ13" s="19">
        <f t="shared" si="17"/>
        <v>33</v>
      </c>
      <c r="BR13" s="76">
        <f t="shared" si="18"/>
        <v>0.82499999999999996</v>
      </c>
      <c r="BS13" s="80" t="s">
        <v>1</v>
      </c>
      <c r="BT13" s="22">
        <v>10</v>
      </c>
      <c r="BU13" s="22">
        <v>0</v>
      </c>
      <c r="BV13" s="22">
        <v>8.5</v>
      </c>
      <c r="BW13" s="22">
        <v>2.5</v>
      </c>
      <c r="BX13" s="24">
        <f t="shared" si="19"/>
        <v>21</v>
      </c>
      <c r="BY13" s="81">
        <f t="shared" si="20"/>
        <v>0.52500000000000002</v>
      </c>
    </row>
    <row r="14" spans="1:77" ht="15.75" x14ac:dyDescent="0.25">
      <c r="A14" s="52" t="s">
        <v>1</v>
      </c>
      <c r="B14" s="45">
        <v>10</v>
      </c>
      <c r="C14" s="1">
        <v>8</v>
      </c>
      <c r="D14" s="1">
        <v>10</v>
      </c>
      <c r="E14" s="1">
        <v>6</v>
      </c>
      <c r="F14" s="118">
        <f t="shared" si="0"/>
        <v>34</v>
      </c>
      <c r="G14" s="53">
        <f>_ověření!H13/40</f>
        <v>0</v>
      </c>
      <c r="H14" s="54" t="s">
        <v>1</v>
      </c>
      <c r="I14" s="8">
        <v>5</v>
      </c>
      <c r="J14" s="8">
        <v>0.5</v>
      </c>
      <c r="K14" s="8">
        <v>8</v>
      </c>
      <c r="L14" s="8">
        <v>8</v>
      </c>
      <c r="M14" s="52">
        <f t="shared" si="1"/>
        <v>21.5</v>
      </c>
      <c r="N14" s="53">
        <f t="shared" si="2"/>
        <v>0.53749999999999998</v>
      </c>
      <c r="O14" s="54" t="s">
        <v>1</v>
      </c>
      <c r="P14" s="8">
        <v>9.5</v>
      </c>
      <c r="Q14" s="8">
        <v>10</v>
      </c>
      <c r="R14" s="8">
        <v>2</v>
      </c>
      <c r="S14" s="8">
        <v>8.5</v>
      </c>
      <c r="T14" s="52">
        <f t="shared" si="3"/>
        <v>30</v>
      </c>
      <c r="U14" s="53">
        <f t="shared" si="4"/>
        <v>0.75</v>
      </c>
      <c r="V14" s="54" t="s">
        <v>1</v>
      </c>
      <c r="W14" s="8">
        <v>3</v>
      </c>
      <c r="X14" s="8">
        <v>5.5</v>
      </c>
      <c r="Y14" s="8">
        <v>8</v>
      </c>
      <c r="Z14" s="8">
        <v>1</v>
      </c>
      <c r="AA14" s="52">
        <f t="shared" si="5"/>
        <v>17.5</v>
      </c>
      <c r="AB14" s="53">
        <f t="shared" si="6"/>
        <v>0.4375</v>
      </c>
      <c r="AC14" s="54" t="s">
        <v>1</v>
      </c>
      <c r="AD14" s="8">
        <v>7.5</v>
      </c>
      <c r="AE14" s="8">
        <v>9.5</v>
      </c>
      <c r="AF14" s="8">
        <v>1</v>
      </c>
      <c r="AG14" s="8">
        <v>0.5</v>
      </c>
      <c r="AH14" s="52">
        <f t="shared" si="7"/>
        <v>18.5</v>
      </c>
      <c r="AI14" s="53">
        <f t="shared" si="8"/>
        <v>0.46250000000000002</v>
      </c>
      <c r="AJ14" s="65" t="s">
        <v>1</v>
      </c>
      <c r="AK14" s="8">
        <v>3</v>
      </c>
      <c r="AL14" s="8">
        <v>1</v>
      </c>
      <c r="AM14" s="8">
        <v>9</v>
      </c>
      <c r="AN14" s="8">
        <v>5</v>
      </c>
      <c r="AO14" s="12">
        <f t="shared" si="9"/>
        <v>18</v>
      </c>
      <c r="AP14" s="66">
        <f t="shared" si="10"/>
        <v>0.45</v>
      </c>
      <c r="AQ14" s="65" t="s">
        <v>1</v>
      </c>
      <c r="AR14" s="8">
        <v>10</v>
      </c>
      <c r="AS14" s="8">
        <v>10</v>
      </c>
      <c r="AT14" s="8">
        <v>10</v>
      </c>
      <c r="AU14" s="8">
        <v>1.5</v>
      </c>
      <c r="AV14" s="12">
        <f t="shared" si="11"/>
        <v>31.5</v>
      </c>
      <c r="AW14" s="66">
        <f t="shared" si="12"/>
        <v>0.78749999999999998</v>
      </c>
      <c r="AX14" s="52" t="s">
        <v>1</v>
      </c>
      <c r="AY14" s="8">
        <v>8.5</v>
      </c>
      <c r="AZ14" s="8">
        <v>4</v>
      </c>
      <c r="BA14" s="8">
        <v>5</v>
      </c>
      <c r="BB14" s="8">
        <v>3</v>
      </c>
      <c r="BC14" s="52">
        <f t="shared" si="13"/>
        <v>20.5</v>
      </c>
      <c r="BD14" s="53">
        <f t="shared" si="14"/>
        <v>0.51249999999999996</v>
      </c>
      <c r="BE14" s="70" t="s">
        <v>1</v>
      </c>
      <c r="BF14" s="1">
        <v>8.5</v>
      </c>
      <c r="BG14" s="1">
        <v>3</v>
      </c>
      <c r="BH14" s="1">
        <v>8</v>
      </c>
      <c r="BI14" s="1">
        <v>7</v>
      </c>
      <c r="BJ14" s="16">
        <f t="shared" si="15"/>
        <v>26.5</v>
      </c>
      <c r="BK14" s="71">
        <f t="shared" si="16"/>
        <v>0.66249999999999998</v>
      </c>
      <c r="BL14" s="75" t="s">
        <v>1</v>
      </c>
      <c r="BM14" s="62">
        <v>10</v>
      </c>
      <c r="BN14" s="62">
        <v>8.5</v>
      </c>
      <c r="BO14" s="62">
        <v>8.5</v>
      </c>
      <c r="BP14" s="62">
        <v>5.5</v>
      </c>
      <c r="BQ14" s="19">
        <f t="shared" si="17"/>
        <v>32.5</v>
      </c>
      <c r="BR14" s="76">
        <f t="shared" si="18"/>
        <v>0.8125</v>
      </c>
      <c r="BS14" s="80" t="s">
        <v>1</v>
      </c>
      <c r="BT14" s="22">
        <v>6</v>
      </c>
      <c r="BU14" s="22">
        <v>7</v>
      </c>
      <c r="BV14" s="22">
        <v>2.5</v>
      </c>
      <c r="BW14" s="22">
        <v>5.5</v>
      </c>
      <c r="BX14" s="24">
        <f t="shared" si="19"/>
        <v>21</v>
      </c>
      <c r="BY14" s="81">
        <f t="shared" si="20"/>
        <v>0.52500000000000002</v>
      </c>
    </row>
    <row r="15" spans="1:77" ht="15.75" x14ac:dyDescent="0.25">
      <c r="A15" s="52" t="s">
        <v>1</v>
      </c>
      <c r="B15" s="45">
        <v>9</v>
      </c>
      <c r="C15" s="1">
        <v>10</v>
      </c>
      <c r="D15" s="1">
        <v>10</v>
      </c>
      <c r="E15" s="1">
        <v>4</v>
      </c>
      <c r="F15" s="118">
        <f t="shared" si="0"/>
        <v>33</v>
      </c>
      <c r="G15" s="53">
        <f>_ověření!H14/40</f>
        <v>0</v>
      </c>
      <c r="H15" s="54" t="s">
        <v>2</v>
      </c>
      <c r="I15" s="8">
        <v>9</v>
      </c>
      <c r="J15" s="8">
        <v>0.5</v>
      </c>
      <c r="K15" s="8">
        <v>10</v>
      </c>
      <c r="L15" s="8">
        <v>2</v>
      </c>
      <c r="M15" s="52">
        <f t="shared" si="1"/>
        <v>21.5</v>
      </c>
      <c r="N15" s="53">
        <f t="shared" si="2"/>
        <v>0.53749999999999998</v>
      </c>
      <c r="O15" s="54" t="s">
        <v>1</v>
      </c>
      <c r="P15" s="8">
        <v>9.5</v>
      </c>
      <c r="Q15" s="8">
        <v>10</v>
      </c>
      <c r="R15" s="8">
        <v>8</v>
      </c>
      <c r="S15" s="8">
        <v>2.5</v>
      </c>
      <c r="T15" s="52">
        <f t="shared" si="3"/>
        <v>30</v>
      </c>
      <c r="U15" s="53">
        <f t="shared" si="4"/>
        <v>0.75</v>
      </c>
      <c r="V15" s="54" t="s">
        <v>1</v>
      </c>
      <c r="W15" s="8">
        <v>5</v>
      </c>
      <c r="X15" s="8">
        <v>5</v>
      </c>
      <c r="Y15" s="8">
        <v>5</v>
      </c>
      <c r="Z15" s="8">
        <v>1.5</v>
      </c>
      <c r="AA15" s="52">
        <f t="shared" si="5"/>
        <v>16.5</v>
      </c>
      <c r="AB15" s="53">
        <f t="shared" si="6"/>
        <v>0.41249999999999998</v>
      </c>
      <c r="AC15" s="54" t="s">
        <v>1</v>
      </c>
      <c r="AD15" s="8">
        <v>5</v>
      </c>
      <c r="AE15" s="8">
        <v>7</v>
      </c>
      <c r="AF15" s="8">
        <v>1.5</v>
      </c>
      <c r="AG15" s="8">
        <v>4</v>
      </c>
      <c r="AH15" s="52">
        <f t="shared" si="7"/>
        <v>17.5</v>
      </c>
      <c r="AI15" s="53">
        <f t="shared" si="8"/>
        <v>0.4375</v>
      </c>
      <c r="AJ15" s="65" t="s">
        <v>2</v>
      </c>
      <c r="AK15" s="8">
        <v>5</v>
      </c>
      <c r="AL15" s="8">
        <v>10</v>
      </c>
      <c r="AM15" s="8">
        <v>2</v>
      </c>
      <c r="AN15" s="8">
        <v>1</v>
      </c>
      <c r="AO15" s="12">
        <f t="shared" si="9"/>
        <v>18</v>
      </c>
      <c r="AP15" s="66">
        <f t="shared" si="10"/>
        <v>0.45</v>
      </c>
      <c r="AQ15" s="65" t="s">
        <v>1</v>
      </c>
      <c r="AR15" s="8">
        <v>8</v>
      </c>
      <c r="AS15" s="8">
        <v>8.5</v>
      </c>
      <c r="AT15" s="8">
        <v>9.5</v>
      </c>
      <c r="AU15" s="8">
        <v>5</v>
      </c>
      <c r="AV15" s="12">
        <f t="shared" si="11"/>
        <v>31</v>
      </c>
      <c r="AW15" s="66">
        <f t="shared" si="12"/>
        <v>0.77500000000000002</v>
      </c>
      <c r="AX15" s="52" t="s">
        <v>1</v>
      </c>
      <c r="AY15" s="8">
        <v>3</v>
      </c>
      <c r="AZ15" s="8">
        <v>9.5</v>
      </c>
      <c r="BA15" s="8">
        <v>6</v>
      </c>
      <c r="BB15" s="8">
        <v>2</v>
      </c>
      <c r="BC15" s="52">
        <f t="shared" si="13"/>
        <v>20.5</v>
      </c>
      <c r="BD15" s="53">
        <f t="shared" si="14"/>
        <v>0.51249999999999996</v>
      </c>
      <c r="BE15" s="70" t="s">
        <v>2</v>
      </c>
      <c r="BF15" s="1">
        <v>10</v>
      </c>
      <c r="BG15" s="1">
        <v>1</v>
      </c>
      <c r="BH15" s="1">
        <v>9</v>
      </c>
      <c r="BI15" s="1">
        <v>6</v>
      </c>
      <c r="BJ15" s="16">
        <f t="shared" si="15"/>
        <v>26</v>
      </c>
      <c r="BK15" s="71">
        <f t="shared" si="16"/>
        <v>0.65</v>
      </c>
      <c r="BL15" s="75" t="s">
        <v>1</v>
      </c>
      <c r="BM15" s="62">
        <v>8</v>
      </c>
      <c r="BN15" s="62">
        <v>9</v>
      </c>
      <c r="BO15" s="62">
        <v>10</v>
      </c>
      <c r="BP15" s="62">
        <v>5</v>
      </c>
      <c r="BQ15" s="19">
        <f t="shared" si="17"/>
        <v>32</v>
      </c>
      <c r="BR15" s="76">
        <f t="shared" si="18"/>
        <v>0.8</v>
      </c>
      <c r="BS15" s="80" t="s">
        <v>1</v>
      </c>
      <c r="BT15" s="22">
        <v>10</v>
      </c>
      <c r="BU15" s="22">
        <v>1.5</v>
      </c>
      <c r="BV15" s="22">
        <v>6</v>
      </c>
      <c r="BW15" s="22">
        <v>2.5</v>
      </c>
      <c r="BX15" s="24">
        <f t="shared" si="19"/>
        <v>20</v>
      </c>
      <c r="BY15" s="81">
        <f t="shared" si="20"/>
        <v>0.5</v>
      </c>
    </row>
    <row r="16" spans="1:77" ht="15.75" x14ac:dyDescent="0.25">
      <c r="A16" s="52" t="s">
        <v>1</v>
      </c>
      <c r="B16" s="45">
        <v>10</v>
      </c>
      <c r="C16" s="1">
        <v>5</v>
      </c>
      <c r="D16" s="1">
        <v>10</v>
      </c>
      <c r="E16" s="1">
        <v>6</v>
      </c>
      <c r="F16" s="118">
        <f t="shared" si="0"/>
        <v>31</v>
      </c>
      <c r="G16" s="53">
        <f>_ověření!H15/40</f>
        <v>0</v>
      </c>
      <c r="H16" s="54" t="s">
        <v>1</v>
      </c>
      <c r="I16" s="8">
        <v>10</v>
      </c>
      <c r="J16" s="8">
        <v>1.5</v>
      </c>
      <c r="K16" s="8">
        <v>8</v>
      </c>
      <c r="L16" s="8">
        <v>0.5</v>
      </c>
      <c r="M16" s="52">
        <f t="shared" si="1"/>
        <v>20</v>
      </c>
      <c r="N16" s="53">
        <f t="shared" si="2"/>
        <v>0.5</v>
      </c>
      <c r="O16" s="54" t="s">
        <v>1</v>
      </c>
      <c r="P16" s="8">
        <v>10</v>
      </c>
      <c r="Q16" s="8">
        <v>7</v>
      </c>
      <c r="R16" s="8">
        <v>2</v>
      </c>
      <c r="S16" s="8">
        <v>8.5</v>
      </c>
      <c r="T16" s="52">
        <f t="shared" si="3"/>
        <v>27.5</v>
      </c>
      <c r="U16" s="53">
        <f t="shared" si="4"/>
        <v>0.6875</v>
      </c>
      <c r="V16" s="54" t="s">
        <v>2</v>
      </c>
      <c r="W16" s="8">
        <v>5</v>
      </c>
      <c r="X16" s="8">
        <v>7</v>
      </c>
      <c r="Y16" s="8">
        <v>3</v>
      </c>
      <c r="Z16" s="8">
        <v>1.5</v>
      </c>
      <c r="AA16" s="52">
        <f t="shared" si="5"/>
        <v>16.5</v>
      </c>
      <c r="AB16" s="53">
        <f t="shared" si="6"/>
        <v>0.41249999999999998</v>
      </c>
      <c r="AC16" s="54" t="s">
        <v>1</v>
      </c>
      <c r="AD16" s="8">
        <v>7</v>
      </c>
      <c r="AE16" s="8">
        <v>8</v>
      </c>
      <c r="AF16" s="8">
        <v>0</v>
      </c>
      <c r="AG16" s="8">
        <v>1</v>
      </c>
      <c r="AH16" s="52">
        <f t="shared" si="7"/>
        <v>16</v>
      </c>
      <c r="AI16" s="53">
        <f t="shared" si="8"/>
        <v>0.4</v>
      </c>
      <c r="AJ16" s="65" t="s">
        <v>2</v>
      </c>
      <c r="AK16" s="8">
        <v>6</v>
      </c>
      <c r="AL16" s="8">
        <v>1</v>
      </c>
      <c r="AM16" s="8">
        <v>2</v>
      </c>
      <c r="AN16" s="8">
        <v>8</v>
      </c>
      <c r="AO16" s="12">
        <f t="shared" si="9"/>
        <v>17</v>
      </c>
      <c r="AP16" s="66">
        <f t="shared" si="10"/>
        <v>0.42499999999999999</v>
      </c>
      <c r="AQ16" s="65" t="s">
        <v>2</v>
      </c>
      <c r="AR16" s="8">
        <v>8</v>
      </c>
      <c r="AS16" s="8">
        <v>5.5</v>
      </c>
      <c r="AT16" s="8">
        <v>7</v>
      </c>
      <c r="AU16" s="8">
        <v>10</v>
      </c>
      <c r="AV16" s="12">
        <f t="shared" si="11"/>
        <v>30.5</v>
      </c>
      <c r="AW16" s="66">
        <f t="shared" si="12"/>
        <v>0.76249999999999996</v>
      </c>
      <c r="AX16" s="52" t="s">
        <v>1</v>
      </c>
      <c r="AY16" s="8">
        <v>7.5</v>
      </c>
      <c r="AZ16" s="8">
        <v>6</v>
      </c>
      <c r="BA16" s="8">
        <v>5.5</v>
      </c>
      <c r="BB16" s="8">
        <v>1</v>
      </c>
      <c r="BC16" s="52">
        <f t="shared" si="13"/>
        <v>20</v>
      </c>
      <c r="BD16" s="53">
        <f t="shared" si="14"/>
        <v>0.5</v>
      </c>
      <c r="BE16" s="70" t="s">
        <v>1</v>
      </c>
      <c r="BF16" s="1">
        <v>7</v>
      </c>
      <c r="BG16" s="1">
        <v>8.5</v>
      </c>
      <c r="BH16" s="1">
        <v>6</v>
      </c>
      <c r="BI16" s="1">
        <v>4</v>
      </c>
      <c r="BJ16" s="16">
        <f t="shared" si="15"/>
        <v>25.5</v>
      </c>
      <c r="BK16" s="71">
        <f t="shared" si="16"/>
        <v>0.63749999999999996</v>
      </c>
      <c r="BL16" s="75" t="s">
        <v>2</v>
      </c>
      <c r="BM16" s="62">
        <v>7</v>
      </c>
      <c r="BN16" s="62">
        <v>9</v>
      </c>
      <c r="BO16" s="62">
        <v>9</v>
      </c>
      <c r="BP16" s="62">
        <v>6.5</v>
      </c>
      <c r="BQ16" s="19">
        <f t="shared" si="17"/>
        <v>31.5</v>
      </c>
      <c r="BR16" s="76">
        <f t="shared" si="18"/>
        <v>0.78749999999999998</v>
      </c>
      <c r="BS16" s="80" t="s">
        <v>1</v>
      </c>
      <c r="BT16" s="22">
        <v>5</v>
      </c>
      <c r="BU16" s="22">
        <v>0.5</v>
      </c>
      <c r="BV16" s="22">
        <v>7</v>
      </c>
      <c r="BW16" s="22">
        <v>3.5</v>
      </c>
      <c r="BX16" s="24">
        <f t="shared" si="19"/>
        <v>16</v>
      </c>
      <c r="BY16" s="81">
        <f t="shared" si="20"/>
        <v>0.4</v>
      </c>
    </row>
    <row r="17" spans="1:77" ht="15.75" x14ac:dyDescent="0.25">
      <c r="A17" s="52" t="s">
        <v>2</v>
      </c>
      <c r="B17" s="45">
        <v>6</v>
      </c>
      <c r="C17" s="1">
        <v>8</v>
      </c>
      <c r="D17" s="1">
        <v>10</v>
      </c>
      <c r="E17" s="1">
        <v>6</v>
      </c>
      <c r="F17" s="118">
        <f t="shared" si="0"/>
        <v>30</v>
      </c>
      <c r="G17" s="53">
        <f>_ověření!H16/40</f>
        <v>0</v>
      </c>
      <c r="H17" s="54" t="s">
        <v>1</v>
      </c>
      <c r="I17" s="8">
        <v>9</v>
      </c>
      <c r="J17" s="8">
        <v>1</v>
      </c>
      <c r="K17" s="8">
        <v>10</v>
      </c>
      <c r="L17" s="8">
        <v>0</v>
      </c>
      <c r="M17" s="52">
        <f t="shared" si="1"/>
        <v>20</v>
      </c>
      <c r="N17" s="53">
        <f t="shared" si="2"/>
        <v>0.5</v>
      </c>
      <c r="O17" s="54" t="s">
        <v>1</v>
      </c>
      <c r="P17" s="8">
        <v>10</v>
      </c>
      <c r="Q17" s="8">
        <v>8</v>
      </c>
      <c r="R17" s="8">
        <v>8</v>
      </c>
      <c r="S17" s="8">
        <v>1</v>
      </c>
      <c r="T17" s="52">
        <f t="shared" si="3"/>
        <v>27</v>
      </c>
      <c r="U17" s="53">
        <f t="shared" si="4"/>
        <v>0.67500000000000004</v>
      </c>
      <c r="V17" s="54" t="s">
        <v>1</v>
      </c>
      <c r="W17" s="8">
        <v>2</v>
      </c>
      <c r="X17" s="8">
        <v>6.5</v>
      </c>
      <c r="Y17" s="8">
        <v>5</v>
      </c>
      <c r="Z17" s="8">
        <v>3</v>
      </c>
      <c r="AA17" s="52">
        <f t="shared" si="5"/>
        <v>16.5</v>
      </c>
      <c r="AB17" s="53">
        <f t="shared" si="6"/>
        <v>0.41249999999999998</v>
      </c>
      <c r="AC17" s="54" t="s">
        <v>2</v>
      </c>
      <c r="AD17" s="8">
        <v>3.5</v>
      </c>
      <c r="AE17" s="8">
        <v>7</v>
      </c>
      <c r="AF17" s="8">
        <v>1</v>
      </c>
      <c r="AG17" s="8">
        <v>2.5</v>
      </c>
      <c r="AH17" s="52">
        <f t="shared" si="7"/>
        <v>14</v>
      </c>
      <c r="AI17" s="53">
        <f t="shared" si="8"/>
        <v>0.35</v>
      </c>
      <c r="AJ17" s="65" t="s">
        <v>2</v>
      </c>
      <c r="AK17" s="8">
        <v>8</v>
      </c>
      <c r="AL17" s="8">
        <v>3.5</v>
      </c>
      <c r="AM17" s="8">
        <v>1.5</v>
      </c>
      <c r="AN17" s="8">
        <v>2.5</v>
      </c>
      <c r="AO17" s="12">
        <f t="shared" si="9"/>
        <v>15.5</v>
      </c>
      <c r="AP17" s="66">
        <f t="shared" si="10"/>
        <v>0.38750000000000001</v>
      </c>
      <c r="AQ17" s="65" t="s">
        <v>1</v>
      </c>
      <c r="AR17" s="8">
        <v>10</v>
      </c>
      <c r="AS17" s="8">
        <v>9</v>
      </c>
      <c r="AT17" s="8">
        <v>6.5</v>
      </c>
      <c r="AU17" s="8">
        <v>5</v>
      </c>
      <c r="AV17" s="12">
        <f t="shared" si="11"/>
        <v>30.5</v>
      </c>
      <c r="AW17" s="66">
        <f t="shared" si="12"/>
        <v>0.76249999999999996</v>
      </c>
      <c r="AX17" s="52" t="s">
        <v>1</v>
      </c>
      <c r="AY17" s="8">
        <v>7</v>
      </c>
      <c r="AZ17" s="8">
        <v>5</v>
      </c>
      <c r="BA17" s="8">
        <v>7</v>
      </c>
      <c r="BB17" s="8">
        <v>1</v>
      </c>
      <c r="BC17" s="52">
        <f t="shared" si="13"/>
        <v>20</v>
      </c>
      <c r="BD17" s="53">
        <f t="shared" si="14"/>
        <v>0.5</v>
      </c>
      <c r="BE17" s="70" t="s">
        <v>1</v>
      </c>
      <c r="BF17" s="1">
        <v>4</v>
      </c>
      <c r="BG17" s="1">
        <v>3.5</v>
      </c>
      <c r="BH17" s="1">
        <v>6</v>
      </c>
      <c r="BI17" s="1">
        <v>10</v>
      </c>
      <c r="BJ17" s="16">
        <f t="shared" si="15"/>
        <v>23.5</v>
      </c>
      <c r="BK17" s="71">
        <f t="shared" si="16"/>
        <v>0.58750000000000002</v>
      </c>
      <c r="BL17" s="75" t="s">
        <v>2</v>
      </c>
      <c r="BM17" s="62">
        <v>5.5</v>
      </c>
      <c r="BN17" s="62">
        <v>8</v>
      </c>
      <c r="BO17" s="62">
        <v>9.5</v>
      </c>
      <c r="BP17" s="62">
        <v>6.5</v>
      </c>
      <c r="BQ17" s="19">
        <f t="shared" si="17"/>
        <v>29.5</v>
      </c>
      <c r="BR17" s="76">
        <f t="shared" si="18"/>
        <v>0.73750000000000004</v>
      </c>
      <c r="BS17" s="80" t="s">
        <v>2</v>
      </c>
      <c r="BT17" s="22">
        <v>8</v>
      </c>
      <c r="BU17" s="22">
        <v>1</v>
      </c>
      <c r="BV17" s="22">
        <v>5</v>
      </c>
      <c r="BW17" s="22">
        <v>1</v>
      </c>
      <c r="BX17" s="24">
        <f t="shared" si="19"/>
        <v>15</v>
      </c>
      <c r="BY17" s="81">
        <f t="shared" si="20"/>
        <v>0.375</v>
      </c>
    </row>
    <row r="18" spans="1:77" ht="15.75" x14ac:dyDescent="0.25">
      <c r="A18" s="52" t="s">
        <v>1</v>
      </c>
      <c r="B18" s="45">
        <v>10</v>
      </c>
      <c r="C18" s="1">
        <v>7.5</v>
      </c>
      <c r="D18" s="1">
        <v>5</v>
      </c>
      <c r="E18" s="1">
        <v>7</v>
      </c>
      <c r="F18" s="118">
        <f t="shared" si="0"/>
        <v>29.5</v>
      </c>
      <c r="G18" s="53">
        <f>_ověření!H17/40</f>
        <v>0</v>
      </c>
      <c r="H18" s="54" t="s">
        <v>2</v>
      </c>
      <c r="I18" s="8">
        <v>6</v>
      </c>
      <c r="J18" s="8">
        <v>4</v>
      </c>
      <c r="K18" s="8">
        <v>8.5</v>
      </c>
      <c r="L18" s="8">
        <v>1</v>
      </c>
      <c r="M18" s="52">
        <f t="shared" si="1"/>
        <v>19.5</v>
      </c>
      <c r="N18" s="53">
        <f t="shared" si="2"/>
        <v>0.48749999999999999</v>
      </c>
      <c r="O18" s="54" t="s">
        <v>1</v>
      </c>
      <c r="P18" s="8">
        <v>9</v>
      </c>
      <c r="Q18" s="8">
        <v>8</v>
      </c>
      <c r="R18" s="8">
        <v>3</v>
      </c>
      <c r="S18" s="8">
        <v>5.5</v>
      </c>
      <c r="T18" s="52">
        <f t="shared" si="3"/>
        <v>25.5</v>
      </c>
      <c r="U18" s="53">
        <f t="shared" si="4"/>
        <v>0.63749999999999996</v>
      </c>
      <c r="V18" s="54" t="s">
        <v>1</v>
      </c>
      <c r="W18" s="8">
        <v>3</v>
      </c>
      <c r="X18" s="8">
        <v>5</v>
      </c>
      <c r="Y18" s="8">
        <v>5</v>
      </c>
      <c r="Z18" s="8">
        <v>3</v>
      </c>
      <c r="AA18" s="52">
        <f t="shared" si="5"/>
        <v>16</v>
      </c>
      <c r="AB18" s="53">
        <f t="shared" si="6"/>
        <v>0.4</v>
      </c>
      <c r="AC18" s="54" t="s">
        <v>1</v>
      </c>
      <c r="AD18" s="8">
        <v>5</v>
      </c>
      <c r="AE18" s="8">
        <v>4</v>
      </c>
      <c r="AF18" s="8">
        <v>0.5</v>
      </c>
      <c r="AG18" s="8">
        <v>1</v>
      </c>
      <c r="AH18" s="52">
        <f t="shared" si="7"/>
        <v>10.5</v>
      </c>
      <c r="AI18" s="53">
        <f t="shared" si="8"/>
        <v>0.26250000000000001</v>
      </c>
      <c r="AJ18" s="65" t="s">
        <v>1</v>
      </c>
      <c r="AK18" s="8">
        <v>4</v>
      </c>
      <c r="AL18" s="8">
        <v>4</v>
      </c>
      <c r="AM18" s="8">
        <v>0</v>
      </c>
      <c r="AN18" s="8">
        <v>7</v>
      </c>
      <c r="AO18" s="12">
        <f t="shared" si="9"/>
        <v>15</v>
      </c>
      <c r="AP18" s="66">
        <f t="shared" si="10"/>
        <v>0.375</v>
      </c>
      <c r="AQ18" s="65" t="s">
        <v>1</v>
      </c>
      <c r="AR18" s="8">
        <v>10</v>
      </c>
      <c r="AS18" s="8">
        <v>7</v>
      </c>
      <c r="AT18" s="8">
        <v>8.5</v>
      </c>
      <c r="AU18" s="8">
        <v>4</v>
      </c>
      <c r="AV18" s="12">
        <f t="shared" si="11"/>
        <v>29.5</v>
      </c>
      <c r="AW18" s="66">
        <f t="shared" si="12"/>
        <v>0.73750000000000004</v>
      </c>
      <c r="AX18" s="52" t="s">
        <v>1</v>
      </c>
      <c r="AY18" s="8">
        <v>2.5</v>
      </c>
      <c r="AZ18" s="8">
        <v>8</v>
      </c>
      <c r="BA18" s="8">
        <v>6</v>
      </c>
      <c r="BB18" s="8">
        <v>3</v>
      </c>
      <c r="BC18" s="52">
        <f t="shared" si="13"/>
        <v>19.5</v>
      </c>
      <c r="BD18" s="53">
        <f t="shared" si="14"/>
        <v>0.48749999999999999</v>
      </c>
      <c r="BE18" s="70" t="s">
        <v>1</v>
      </c>
      <c r="BF18" s="1">
        <v>4</v>
      </c>
      <c r="BG18" s="1">
        <v>7</v>
      </c>
      <c r="BH18" s="1">
        <v>8</v>
      </c>
      <c r="BI18" s="1">
        <v>3.5</v>
      </c>
      <c r="BJ18" s="16">
        <f t="shared" si="15"/>
        <v>22.5</v>
      </c>
      <c r="BK18" s="71">
        <f t="shared" si="16"/>
        <v>0.5625</v>
      </c>
      <c r="BL18" s="75" t="s">
        <v>1</v>
      </c>
      <c r="BM18" s="62">
        <v>10</v>
      </c>
      <c r="BN18" s="62">
        <v>4.5</v>
      </c>
      <c r="BO18" s="62">
        <v>6</v>
      </c>
      <c r="BP18" s="62">
        <v>8</v>
      </c>
      <c r="BQ18" s="19">
        <f t="shared" si="17"/>
        <v>28.5</v>
      </c>
      <c r="BR18" s="76">
        <f t="shared" si="18"/>
        <v>0.71250000000000002</v>
      </c>
      <c r="BS18" s="80" t="s">
        <v>1</v>
      </c>
      <c r="BT18" s="22">
        <v>5</v>
      </c>
      <c r="BU18" s="22">
        <v>1</v>
      </c>
      <c r="BV18" s="22">
        <v>6</v>
      </c>
      <c r="BW18" s="22">
        <v>2</v>
      </c>
      <c r="BX18" s="24">
        <f t="shared" si="19"/>
        <v>14</v>
      </c>
      <c r="BY18" s="81">
        <f t="shared" si="20"/>
        <v>0.35</v>
      </c>
    </row>
    <row r="19" spans="1:77" ht="15.75" x14ac:dyDescent="0.25">
      <c r="A19" s="52" t="s">
        <v>1</v>
      </c>
      <c r="B19" s="45">
        <v>3</v>
      </c>
      <c r="C19" s="1">
        <v>8</v>
      </c>
      <c r="D19" s="1">
        <v>10</v>
      </c>
      <c r="E19" s="1">
        <v>8</v>
      </c>
      <c r="F19" s="118">
        <f t="shared" si="0"/>
        <v>29</v>
      </c>
      <c r="G19" s="53">
        <f>_ověření!H18/40</f>
        <v>0</v>
      </c>
      <c r="H19" s="54" t="s">
        <v>2</v>
      </c>
      <c r="I19" s="8">
        <v>5</v>
      </c>
      <c r="J19" s="8">
        <v>1.5</v>
      </c>
      <c r="K19" s="8">
        <v>10</v>
      </c>
      <c r="L19" s="8">
        <v>1</v>
      </c>
      <c r="M19" s="52">
        <f t="shared" si="1"/>
        <v>17.5</v>
      </c>
      <c r="N19" s="53">
        <f t="shared" si="2"/>
        <v>0.4375</v>
      </c>
      <c r="O19" s="54" t="s">
        <v>1</v>
      </c>
      <c r="P19" s="8">
        <v>6.5</v>
      </c>
      <c r="Q19" s="8">
        <v>10</v>
      </c>
      <c r="R19" s="8">
        <v>8</v>
      </c>
      <c r="S19" s="8">
        <v>0.5</v>
      </c>
      <c r="T19" s="52">
        <f t="shared" si="3"/>
        <v>25</v>
      </c>
      <c r="U19" s="53">
        <f t="shared" si="4"/>
        <v>0.625</v>
      </c>
      <c r="V19" s="54" t="s">
        <v>2</v>
      </c>
      <c r="W19" s="8">
        <v>2</v>
      </c>
      <c r="X19" s="8">
        <v>4</v>
      </c>
      <c r="Y19" s="8">
        <v>5</v>
      </c>
      <c r="Z19" s="8">
        <v>3</v>
      </c>
      <c r="AA19" s="52">
        <f t="shared" si="5"/>
        <v>14</v>
      </c>
      <c r="AB19" s="53">
        <f t="shared" si="6"/>
        <v>0.35</v>
      </c>
      <c r="AC19" s="54" t="s">
        <v>1</v>
      </c>
      <c r="AD19" s="8">
        <v>0.5</v>
      </c>
      <c r="AE19" s="8">
        <v>3</v>
      </c>
      <c r="AF19" s="8">
        <v>0.5</v>
      </c>
      <c r="AG19" s="8">
        <v>4</v>
      </c>
      <c r="AH19" s="52">
        <f t="shared" si="7"/>
        <v>8</v>
      </c>
      <c r="AI19" s="53">
        <f t="shared" si="8"/>
        <v>0.2</v>
      </c>
      <c r="AJ19" s="65" t="s">
        <v>2</v>
      </c>
      <c r="AK19" s="8">
        <v>7.5</v>
      </c>
      <c r="AL19" s="8">
        <v>1.5</v>
      </c>
      <c r="AM19" s="8">
        <v>2</v>
      </c>
      <c r="AN19" s="8">
        <v>1</v>
      </c>
      <c r="AO19" s="12">
        <f t="shared" si="9"/>
        <v>12</v>
      </c>
      <c r="AP19" s="66">
        <f t="shared" si="10"/>
        <v>0.3</v>
      </c>
      <c r="AQ19" s="65" t="s">
        <v>1</v>
      </c>
      <c r="AR19" s="8">
        <v>10</v>
      </c>
      <c r="AS19" s="8">
        <v>10</v>
      </c>
      <c r="AT19" s="8">
        <v>6.5</v>
      </c>
      <c r="AU19" s="8">
        <v>2.5</v>
      </c>
      <c r="AV19" s="12">
        <f t="shared" si="11"/>
        <v>29</v>
      </c>
      <c r="AW19" s="66">
        <f t="shared" si="12"/>
        <v>0.72499999999999998</v>
      </c>
      <c r="AX19" s="52" t="s">
        <v>1</v>
      </c>
      <c r="AY19" s="8">
        <v>8</v>
      </c>
      <c r="AZ19" s="8">
        <v>6.5</v>
      </c>
      <c r="BA19" s="8">
        <v>2</v>
      </c>
      <c r="BB19" s="8">
        <v>2.5</v>
      </c>
      <c r="BC19" s="52">
        <f t="shared" si="13"/>
        <v>19</v>
      </c>
      <c r="BD19" s="53">
        <f t="shared" si="14"/>
        <v>0.47499999999999998</v>
      </c>
      <c r="BE19" s="70" t="s">
        <v>2</v>
      </c>
      <c r="BF19" s="1">
        <v>10</v>
      </c>
      <c r="BG19" s="1">
        <v>1.5</v>
      </c>
      <c r="BH19" s="1">
        <v>8.5</v>
      </c>
      <c r="BI19" s="1">
        <v>2</v>
      </c>
      <c r="BJ19" s="16">
        <f t="shared" si="15"/>
        <v>22</v>
      </c>
      <c r="BK19" s="71">
        <f t="shared" si="16"/>
        <v>0.55000000000000004</v>
      </c>
      <c r="BL19" s="75" t="s">
        <v>1</v>
      </c>
      <c r="BM19" s="62">
        <v>10</v>
      </c>
      <c r="BN19" s="62">
        <v>4</v>
      </c>
      <c r="BO19" s="62">
        <v>5</v>
      </c>
      <c r="BP19" s="62">
        <v>5.5</v>
      </c>
      <c r="BQ19" s="19">
        <f t="shared" si="17"/>
        <v>24.5</v>
      </c>
      <c r="BR19" s="76">
        <f t="shared" si="18"/>
        <v>0.61250000000000004</v>
      </c>
      <c r="BS19" s="80" t="s">
        <v>1</v>
      </c>
      <c r="BT19" s="22">
        <v>7</v>
      </c>
      <c r="BU19" s="22">
        <v>3.5</v>
      </c>
      <c r="BV19" s="22">
        <v>3.5</v>
      </c>
      <c r="BW19" s="22">
        <v>2.5</v>
      </c>
      <c r="BX19" s="24">
        <f t="shared" si="19"/>
        <v>16.5</v>
      </c>
      <c r="BY19" s="81">
        <f t="shared" si="20"/>
        <v>0.41249999999999998</v>
      </c>
    </row>
    <row r="20" spans="1:77" ht="15.75" x14ac:dyDescent="0.25">
      <c r="A20" s="52" t="s">
        <v>1</v>
      </c>
      <c r="B20" s="45">
        <v>9</v>
      </c>
      <c r="C20" s="1">
        <v>6</v>
      </c>
      <c r="D20" s="1">
        <v>10</v>
      </c>
      <c r="E20" s="1">
        <v>3</v>
      </c>
      <c r="F20" s="118">
        <f t="shared" si="0"/>
        <v>28</v>
      </c>
      <c r="G20" s="53">
        <f>_ověření!H19/40</f>
        <v>0</v>
      </c>
      <c r="H20" s="54" t="s">
        <v>1</v>
      </c>
      <c r="I20" s="8">
        <v>3</v>
      </c>
      <c r="J20" s="8">
        <v>1</v>
      </c>
      <c r="K20" s="8">
        <v>10</v>
      </c>
      <c r="L20" s="8">
        <v>1</v>
      </c>
      <c r="M20" s="52">
        <f t="shared" si="1"/>
        <v>15</v>
      </c>
      <c r="N20" s="53">
        <f t="shared" si="2"/>
        <v>0.375</v>
      </c>
      <c r="O20" s="54" t="s">
        <v>2</v>
      </c>
      <c r="P20" s="8">
        <v>9.5</v>
      </c>
      <c r="Q20" s="8">
        <v>7</v>
      </c>
      <c r="R20" s="8">
        <v>6</v>
      </c>
      <c r="S20" s="8">
        <v>0</v>
      </c>
      <c r="T20" s="52">
        <f t="shared" si="3"/>
        <v>22.5</v>
      </c>
      <c r="U20" s="53">
        <f t="shared" si="4"/>
        <v>0.5625</v>
      </c>
      <c r="V20" s="54" t="s">
        <v>2</v>
      </c>
      <c r="W20" s="8">
        <v>4</v>
      </c>
      <c r="X20" s="8">
        <v>2</v>
      </c>
      <c r="Y20" s="8">
        <v>4</v>
      </c>
      <c r="Z20" s="8">
        <v>3.5</v>
      </c>
      <c r="AA20" s="52">
        <f t="shared" si="5"/>
        <v>13.5</v>
      </c>
      <c r="AB20" s="53">
        <f t="shared" si="6"/>
        <v>0.33750000000000002</v>
      </c>
      <c r="AC20" s="54" t="s">
        <v>1</v>
      </c>
      <c r="AD20" s="8">
        <v>2.5</v>
      </c>
      <c r="AE20" s="8">
        <v>3</v>
      </c>
      <c r="AF20" s="8">
        <v>0.5</v>
      </c>
      <c r="AG20" s="8">
        <v>1</v>
      </c>
      <c r="AH20" s="52">
        <f t="shared" si="7"/>
        <v>7</v>
      </c>
      <c r="AI20" s="53">
        <f t="shared" si="8"/>
        <v>0.17499999999999999</v>
      </c>
      <c r="AJ20" s="65" t="s">
        <v>1</v>
      </c>
      <c r="AK20" s="8">
        <v>8.5</v>
      </c>
      <c r="AL20" s="8">
        <v>1</v>
      </c>
      <c r="AM20" s="8">
        <v>1</v>
      </c>
      <c r="AN20" s="8">
        <v>1</v>
      </c>
      <c r="AO20" s="12">
        <f t="shared" si="9"/>
        <v>11.5</v>
      </c>
      <c r="AP20" s="66">
        <f t="shared" si="10"/>
        <v>0.28749999999999998</v>
      </c>
      <c r="AQ20" s="65" t="s">
        <v>2</v>
      </c>
      <c r="AR20" s="8">
        <v>9.5</v>
      </c>
      <c r="AS20" s="8">
        <v>5.5</v>
      </c>
      <c r="AT20" s="8">
        <v>5.5</v>
      </c>
      <c r="AU20" s="8">
        <v>6</v>
      </c>
      <c r="AV20" s="12">
        <f t="shared" si="11"/>
        <v>26.5</v>
      </c>
      <c r="AW20" s="66">
        <f t="shared" si="12"/>
        <v>0.66249999999999998</v>
      </c>
      <c r="AX20" s="52" t="s">
        <v>1</v>
      </c>
      <c r="AY20" s="8">
        <v>7</v>
      </c>
      <c r="AZ20" s="8">
        <v>4</v>
      </c>
      <c r="BA20" s="8">
        <v>5</v>
      </c>
      <c r="BB20" s="8">
        <v>2</v>
      </c>
      <c r="BC20" s="52">
        <f t="shared" si="13"/>
        <v>18</v>
      </c>
      <c r="BD20" s="53">
        <f t="shared" si="14"/>
        <v>0.45</v>
      </c>
      <c r="BE20" s="70" t="s">
        <v>2</v>
      </c>
      <c r="BF20" s="1">
        <v>5</v>
      </c>
      <c r="BG20" s="1">
        <v>1</v>
      </c>
      <c r="BH20" s="1">
        <v>10</v>
      </c>
      <c r="BI20" s="1">
        <v>6</v>
      </c>
      <c r="BJ20" s="16">
        <f t="shared" si="15"/>
        <v>22</v>
      </c>
      <c r="BK20" s="71">
        <f t="shared" si="16"/>
        <v>0.55000000000000004</v>
      </c>
      <c r="BL20" s="75" t="s">
        <v>2</v>
      </c>
      <c r="BM20" s="62">
        <v>8</v>
      </c>
      <c r="BN20" s="62">
        <v>3.5</v>
      </c>
      <c r="BO20" s="62">
        <v>5.5</v>
      </c>
      <c r="BP20" s="62">
        <v>5</v>
      </c>
      <c r="BQ20" s="19">
        <f t="shared" si="17"/>
        <v>22</v>
      </c>
      <c r="BR20" s="76">
        <f t="shared" si="18"/>
        <v>0.55000000000000004</v>
      </c>
      <c r="BS20" s="80" t="s">
        <v>2</v>
      </c>
      <c r="BT20" s="22">
        <v>9</v>
      </c>
      <c r="BU20" s="22">
        <v>0.5</v>
      </c>
      <c r="BV20" s="22">
        <v>3.5</v>
      </c>
      <c r="BW20" s="22">
        <v>1.5</v>
      </c>
      <c r="BX20" s="24">
        <f t="shared" si="19"/>
        <v>14.5</v>
      </c>
      <c r="BY20" s="81">
        <f t="shared" si="20"/>
        <v>0.36249999999999999</v>
      </c>
    </row>
    <row r="21" spans="1:77" ht="15.75" x14ac:dyDescent="0.25">
      <c r="A21" s="52" t="s">
        <v>2</v>
      </c>
      <c r="B21" s="45">
        <v>3.5</v>
      </c>
      <c r="C21" s="1">
        <v>10</v>
      </c>
      <c r="D21" s="1">
        <v>6</v>
      </c>
      <c r="E21" s="1">
        <v>7</v>
      </c>
      <c r="F21" s="118">
        <f t="shared" si="0"/>
        <v>26.5</v>
      </c>
      <c r="G21" s="53">
        <f>_ověření!H20/40</f>
        <v>0</v>
      </c>
      <c r="H21" s="54" t="s">
        <v>2</v>
      </c>
      <c r="I21" s="8">
        <v>1</v>
      </c>
      <c r="J21" s="8">
        <v>1.5</v>
      </c>
      <c r="K21" s="8">
        <v>10</v>
      </c>
      <c r="L21" s="8">
        <v>1</v>
      </c>
      <c r="M21" s="52">
        <f t="shared" si="1"/>
        <v>13.5</v>
      </c>
      <c r="N21" s="53">
        <f t="shared" si="2"/>
        <v>0.33750000000000002</v>
      </c>
      <c r="O21" s="54" t="s">
        <v>2</v>
      </c>
      <c r="P21" s="8">
        <v>9.5</v>
      </c>
      <c r="Q21" s="8">
        <v>4</v>
      </c>
      <c r="R21" s="8">
        <v>6.5</v>
      </c>
      <c r="S21" s="8">
        <v>0.5</v>
      </c>
      <c r="T21" s="52">
        <f t="shared" si="3"/>
        <v>20.5</v>
      </c>
      <c r="U21" s="53">
        <f t="shared" si="4"/>
        <v>0.51249999999999996</v>
      </c>
      <c r="V21" s="54" t="s">
        <v>1</v>
      </c>
      <c r="W21" s="8">
        <v>1</v>
      </c>
      <c r="X21" s="8">
        <v>5</v>
      </c>
      <c r="Y21" s="8">
        <v>5</v>
      </c>
      <c r="Z21" s="8">
        <v>1.5</v>
      </c>
      <c r="AA21" s="52">
        <f t="shared" si="5"/>
        <v>12.5</v>
      </c>
      <c r="AB21" s="53">
        <f t="shared" si="6"/>
        <v>0.3125</v>
      </c>
      <c r="AJ21" s="65" t="s">
        <v>1</v>
      </c>
      <c r="AK21" s="8">
        <v>4</v>
      </c>
      <c r="AL21" s="8">
        <v>3</v>
      </c>
      <c r="AM21" s="8">
        <v>2.5</v>
      </c>
      <c r="AN21" s="8">
        <v>2</v>
      </c>
      <c r="AO21" s="12">
        <f t="shared" si="9"/>
        <v>11.5</v>
      </c>
      <c r="AP21" s="66">
        <f t="shared" si="10"/>
        <v>0.28749999999999998</v>
      </c>
      <c r="AQ21" s="65" t="s">
        <v>2</v>
      </c>
      <c r="AR21" s="8">
        <v>10</v>
      </c>
      <c r="AS21" s="8">
        <v>3.5</v>
      </c>
      <c r="AT21" s="8">
        <v>6</v>
      </c>
      <c r="AU21" s="8">
        <v>6.5</v>
      </c>
      <c r="AV21" s="12">
        <f t="shared" si="11"/>
        <v>26</v>
      </c>
      <c r="AW21" s="66">
        <f t="shared" si="12"/>
        <v>0.65</v>
      </c>
      <c r="AX21" s="52" t="s">
        <v>1</v>
      </c>
      <c r="AY21" s="8">
        <v>2.5</v>
      </c>
      <c r="AZ21" s="8">
        <v>6</v>
      </c>
      <c r="BA21" s="8">
        <v>6.5</v>
      </c>
      <c r="BB21" s="8">
        <v>3</v>
      </c>
      <c r="BC21" s="52">
        <f t="shared" si="13"/>
        <v>18</v>
      </c>
      <c r="BD21" s="53">
        <f t="shared" si="14"/>
        <v>0.45</v>
      </c>
      <c r="BE21" s="70" t="s">
        <v>1</v>
      </c>
      <c r="BF21" s="1">
        <v>5</v>
      </c>
      <c r="BG21" s="1">
        <v>4</v>
      </c>
      <c r="BH21" s="1">
        <v>6</v>
      </c>
      <c r="BI21" s="1">
        <v>7</v>
      </c>
      <c r="BJ21" s="16">
        <f t="shared" si="15"/>
        <v>22</v>
      </c>
      <c r="BK21" s="71">
        <f t="shared" si="16"/>
        <v>0.55000000000000004</v>
      </c>
      <c r="BL21" s="75" t="s">
        <v>1</v>
      </c>
      <c r="BM21" s="62">
        <v>5</v>
      </c>
      <c r="BN21" s="62">
        <v>3</v>
      </c>
      <c r="BO21" s="62">
        <v>7</v>
      </c>
      <c r="BP21" s="62">
        <v>5.5</v>
      </c>
      <c r="BQ21" s="19">
        <f t="shared" si="17"/>
        <v>20.5</v>
      </c>
      <c r="BR21" s="76">
        <f t="shared" si="18"/>
        <v>0.51249999999999996</v>
      </c>
      <c r="BS21" s="80" t="s">
        <v>1</v>
      </c>
      <c r="BT21" s="22">
        <v>3.5</v>
      </c>
      <c r="BU21" s="22">
        <v>1</v>
      </c>
      <c r="BV21" s="22">
        <v>6</v>
      </c>
      <c r="BW21" s="22">
        <v>1</v>
      </c>
      <c r="BX21" s="24">
        <f t="shared" si="19"/>
        <v>11.5</v>
      </c>
      <c r="BY21" s="81">
        <f t="shared" si="20"/>
        <v>0.28749999999999998</v>
      </c>
    </row>
    <row r="22" spans="1:77" ht="15.75" x14ac:dyDescent="0.25">
      <c r="A22" s="52" t="s">
        <v>1</v>
      </c>
      <c r="B22" s="45">
        <v>10</v>
      </c>
      <c r="C22" s="1">
        <v>5</v>
      </c>
      <c r="D22" s="1">
        <v>5</v>
      </c>
      <c r="E22" s="1">
        <v>5</v>
      </c>
      <c r="F22" s="118">
        <f t="shared" si="0"/>
        <v>25</v>
      </c>
      <c r="G22" s="53">
        <f>_ověření!H21/40</f>
        <v>0</v>
      </c>
      <c r="H22" s="54" t="s">
        <v>2</v>
      </c>
      <c r="I22" s="8">
        <v>10</v>
      </c>
      <c r="J22" s="8">
        <v>1.5</v>
      </c>
      <c r="K22" s="8">
        <v>0</v>
      </c>
      <c r="L22" s="8">
        <v>2</v>
      </c>
      <c r="M22" s="52">
        <f t="shared" si="1"/>
        <v>13.5</v>
      </c>
      <c r="N22" s="53">
        <f t="shared" si="2"/>
        <v>0.33750000000000002</v>
      </c>
      <c r="O22" s="54" t="s">
        <v>1</v>
      </c>
      <c r="P22" s="8">
        <v>6</v>
      </c>
      <c r="Q22" s="8">
        <v>1</v>
      </c>
      <c r="R22" s="8">
        <v>5.5</v>
      </c>
      <c r="S22" s="8">
        <v>2</v>
      </c>
      <c r="T22" s="52">
        <f t="shared" si="3"/>
        <v>14.5</v>
      </c>
      <c r="U22" s="53">
        <f t="shared" si="4"/>
        <v>0.36249999999999999</v>
      </c>
      <c r="V22" s="54" t="s">
        <v>2</v>
      </c>
      <c r="W22" s="8">
        <v>1</v>
      </c>
      <c r="X22" s="8">
        <v>1.5</v>
      </c>
      <c r="Y22" s="8">
        <v>5</v>
      </c>
      <c r="Z22" s="8">
        <v>3.5</v>
      </c>
      <c r="AA22" s="52">
        <f t="shared" si="5"/>
        <v>11</v>
      </c>
      <c r="AB22" s="53">
        <f t="shared" si="6"/>
        <v>0.27500000000000002</v>
      </c>
      <c r="AJ22" s="65" t="s">
        <v>2</v>
      </c>
      <c r="AK22" s="8">
        <v>4</v>
      </c>
      <c r="AL22" s="8">
        <v>1.5</v>
      </c>
      <c r="AM22" s="8">
        <v>2</v>
      </c>
      <c r="AN22" s="8">
        <v>0.5</v>
      </c>
      <c r="AO22" s="12">
        <f t="shared" si="9"/>
        <v>8</v>
      </c>
      <c r="AP22" s="66">
        <f t="shared" si="10"/>
        <v>0.2</v>
      </c>
      <c r="AQ22" s="65" t="s">
        <v>1</v>
      </c>
      <c r="AR22" s="8">
        <v>10</v>
      </c>
      <c r="AS22" s="8">
        <v>6</v>
      </c>
      <c r="AT22" s="8">
        <v>5.5</v>
      </c>
      <c r="AU22" s="8">
        <v>3.5</v>
      </c>
      <c r="AV22" s="12">
        <f t="shared" si="11"/>
        <v>25</v>
      </c>
      <c r="AW22" s="66">
        <f t="shared" si="12"/>
        <v>0.625</v>
      </c>
      <c r="AX22" s="52" t="s">
        <v>1</v>
      </c>
      <c r="AY22" s="8">
        <v>7</v>
      </c>
      <c r="AZ22" s="8">
        <v>4</v>
      </c>
      <c r="BA22" s="8">
        <v>5</v>
      </c>
      <c r="BB22" s="8">
        <v>0</v>
      </c>
      <c r="BC22" s="52">
        <f t="shared" si="13"/>
        <v>16</v>
      </c>
      <c r="BD22" s="53">
        <f t="shared" si="14"/>
        <v>0.4</v>
      </c>
      <c r="BE22" s="70" t="s">
        <v>2</v>
      </c>
      <c r="BF22" s="1">
        <v>5</v>
      </c>
      <c r="BG22" s="1">
        <v>4</v>
      </c>
      <c r="BH22" s="1">
        <v>4</v>
      </c>
      <c r="BI22" s="1">
        <v>5</v>
      </c>
      <c r="BJ22" s="16">
        <f t="shared" si="15"/>
        <v>18</v>
      </c>
      <c r="BK22" s="71">
        <f t="shared" si="16"/>
        <v>0.45</v>
      </c>
      <c r="BL22" s="75" t="s">
        <v>1</v>
      </c>
      <c r="BM22" s="62">
        <v>5</v>
      </c>
      <c r="BN22" s="62">
        <v>3</v>
      </c>
      <c r="BO22" s="62">
        <v>2</v>
      </c>
      <c r="BP22" s="62">
        <v>7.5</v>
      </c>
      <c r="BQ22" s="19">
        <f t="shared" si="17"/>
        <v>17.5</v>
      </c>
      <c r="BR22" s="76">
        <f t="shared" si="18"/>
        <v>0.4375</v>
      </c>
    </row>
    <row r="23" spans="1:77" ht="15.75" x14ac:dyDescent="0.25">
      <c r="A23" s="52" t="s">
        <v>2</v>
      </c>
      <c r="B23" s="45">
        <v>3</v>
      </c>
      <c r="C23" s="1">
        <v>8.5</v>
      </c>
      <c r="D23" s="1">
        <v>6</v>
      </c>
      <c r="E23" s="1">
        <v>4.5</v>
      </c>
      <c r="F23" s="118">
        <f t="shared" si="0"/>
        <v>22</v>
      </c>
      <c r="G23" s="53">
        <f>_ověření!H22/40</f>
        <v>0</v>
      </c>
      <c r="H23" s="54" t="s">
        <v>1</v>
      </c>
      <c r="I23" s="8">
        <v>10</v>
      </c>
      <c r="J23" s="8">
        <v>2</v>
      </c>
      <c r="K23" s="8">
        <v>0.5</v>
      </c>
      <c r="L23" s="8">
        <v>1</v>
      </c>
      <c r="M23" s="52">
        <f t="shared" si="1"/>
        <v>13.5</v>
      </c>
      <c r="N23" s="53">
        <f t="shared" si="2"/>
        <v>0.33750000000000002</v>
      </c>
      <c r="V23" s="54" t="s">
        <v>1</v>
      </c>
      <c r="W23" s="8">
        <v>5</v>
      </c>
      <c r="X23" s="8">
        <v>1</v>
      </c>
      <c r="Y23" s="8">
        <v>2</v>
      </c>
      <c r="Z23" s="8">
        <v>1</v>
      </c>
      <c r="AA23" s="52">
        <f t="shared" si="5"/>
        <v>9</v>
      </c>
      <c r="AB23" s="53">
        <f t="shared" si="6"/>
        <v>0.22500000000000001</v>
      </c>
      <c r="AJ23" s="65" t="s">
        <v>1</v>
      </c>
      <c r="AK23" s="8">
        <v>5</v>
      </c>
      <c r="AL23" s="8">
        <v>0.5</v>
      </c>
      <c r="AM23" s="8">
        <v>2</v>
      </c>
      <c r="AN23" s="8">
        <v>0</v>
      </c>
      <c r="AO23" s="12">
        <f t="shared" si="9"/>
        <v>7.5</v>
      </c>
      <c r="AP23" s="66">
        <f t="shared" si="10"/>
        <v>0.1875</v>
      </c>
      <c r="AQ23" s="65" t="s">
        <v>2</v>
      </c>
      <c r="AR23" s="8">
        <v>8</v>
      </c>
      <c r="AS23" s="8">
        <v>6</v>
      </c>
      <c r="AT23" s="8">
        <v>6.5</v>
      </c>
      <c r="AU23" s="8">
        <v>4</v>
      </c>
      <c r="AV23" s="12">
        <f t="shared" si="11"/>
        <v>24.5</v>
      </c>
      <c r="AW23" s="66">
        <f t="shared" si="12"/>
        <v>0.61250000000000004</v>
      </c>
      <c r="AX23" s="52" t="s">
        <v>1</v>
      </c>
      <c r="AY23" s="8">
        <v>2.5</v>
      </c>
      <c r="AZ23" s="8">
        <v>3</v>
      </c>
      <c r="BA23" s="8">
        <v>5</v>
      </c>
      <c r="BB23" s="8">
        <v>5</v>
      </c>
      <c r="BC23" s="52">
        <f t="shared" si="13"/>
        <v>15.5</v>
      </c>
      <c r="BD23" s="53">
        <f t="shared" si="14"/>
        <v>0.38750000000000001</v>
      </c>
      <c r="BE23" s="70" t="s">
        <v>1</v>
      </c>
      <c r="BF23" s="1">
        <v>5</v>
      </c>
      <c r="BG23" s="1">
        <v>1</v>
      </c>
      <c r="BH23" s="1">
        <v>4</v>
      </c>
      <c r="BI23" s="1">
        <v>6.5</v>
      </c>
      <c r="BJ23" s="16">
        <f t="shared" si="15"/>
        <v>16.5</v>
      </c>
      <c r="BK23" s="71">
        <f t="shared" si="16"/>
        <v>0.41249999999999998</v>
      </c>
    </row>
    <row r="24" spans="1:77" ht="15.75" x14ac:dyDescent="0.25">
      <c r="A24" s="52" t="s">
        <v>2</v>
      </c>
      <c r="B24" s="45">
        <v>3</v>
      </c>
      <c r="C24" s="1">
        <v>5</v>
      </c>
      <c r="D24" s="1">
        <v>4</v>
      </c>
      <c r="E24" s="1">
        <v>9</v>
      </c>
      <c r="F24" s="118">
        <f t="shared" si="0"/>
        <v>21</v>
      </c>
      <c r="G24" s="53">
        <f>_ověření!H23/40</f>
        <v>0</v>
      </c>
      <c r="H24" s="54" t="s">
        <v>1</v>
      </c>
      <c r="I24" s="8">
        <v>7</v>
      </c>
      <c r="J24" s="8">
        <v>3</v>
      </c>
      <c r="K24" s="8">
        <v>0</v>
      </c>
      <c r="L24" s="8">
        <v>1</v>
      </c>
      <c r="M24" s="52">
        <f t="shared" si="1"/>
        <v>11</v>
      </c>
      <c r="N24" s="53">
        <f t="shared" si="2"/>
        <v>0.27500000000000002</v>
      </c>
      <c r="V24" s="54" t="s">
        <v>1</v>
      </c>
      <c r="W24" s="8">
        <v>2</v>
      </c>
      <c r="X24" s="8">
        <v>3</v>
      </c>
      <c r="Y24" s="8">
        <v>1.5</v>
      </c>
      <c r="Z24" s="8">
        <v>1</v>
      </c>
      <c r="AA24" s="52">
        <f t="shared" si="5"/>
        <v>7.5</v>
      </c>
      <c r="AB24" s="53">
        <f t="shared" si="6"/>
        <v>0.1875</v>
      </c>
      <c r="AJ24" s="65" t="s">
        <v>1</v>
      </c>
      <c r="AK24" s="8">
        <v>3</v>
      </c>
      <c r="AL24" s="8">
        <v>1</v>
      </c>
      <c r="AM24" s="8">
        <v>2.5</v>
      </c>
      <c r="AN24" s="8">
        <v>0</v>
      </c>
      <c r="AO24" s="12">
        <f t="shared" si="9"/>
        <v>6.5</v>
      </c>
      <c r="AP24" s="66">
        <f t="shared" si="10"/>
        <v>0.16250000000000001</v>
      </c>
      <c r="AQ24" s="65" t="s">
        <v>1</v>
      </c>
      <c r="AR24" s="8">
        <v>10</v>
      </c>
      <c r="AS24" s="8">
        <v>4</v>
      </c>
      <c r="AT24" s="8">
        <v>1.5</v>
      </c>
      <c r="AU24" s="8">
        <v>8.5</v>
      </c>
      <c r="AV24" s="12">
        <f t="shared" si="11"/>
        <v>24</v>
      </c>
      <c r="AW24" s="66">
        <f t="shared" si="12"/>
        <v>0.6</v>
      </c>
      <c r="AX24" s="52" t="s">
        <v>1</v>
      </c>
      <c r="AY24" s="8">
        <v>8</v>
      </c>
      <c r="AZ24" s="8">
        <v>3.5</v>
      </c>
      <c r="BA24" s="8">
        <v>3</v>
      </c>
      <c r="BB24" s="8">
        <v>2</v>
      </c>
      <c r="BC24" s="52">
        <f t="shared" si="13"/>
        <v>16.5</v>
      </c>
      <c r="BD24" s="53">
        <f t="shared" si="14"/>
        <v>0.41249999999999998</v>
      </c>
      <c r="BE24" s="70" t="s">
        <v>1</v>
      </c>
      <c r="BF24" s="1">
        <v>10</v>
      </c>
      <c r="BG24" s="1">
        <v>1</v>
      </c>
      <c r="BH24" s="1">
        <v>2.5</v>
      </c>
      <c r="BI24" s="1">
        <v>2.5</v>
      </c>
      <c r="BJ24" s="16">
        <f t="shared" si="15"/>
        <v>16</v>
      </c>
      <c r="BK24" s="71">
        <f t="shared" si="16"/>
        <v>0.4</v>
      </c>
    </row>
    <row r="25" spans="1:77" ht="15.75" x14ac:dyDescent="0.25">
      <c r="A25" s="52" t="s">
        <v>2</v>
      </c>
      <c r="B25" s="45">
        <v>9</v>
      </c>
      <c r="C25" s="1">
        <v>0</v>
      </c>
      <c r="D25" s="1">
        <v>4</v>
      </c>
      <c r="E25" s="1">
        <v>6</v>
      </c>
      <c r="F25" s="118">
        <f t="shared" si="0"/>
        <v>19</v>
      </c>
      <c r="G25" s="53">
        <f>_ověření!H24/40</f>
        <v>0</v>
      </c>
      <c r="H25" s="54" t="s">
        <v>1</v>
      </c>
      <c r="I25" s="8">
        <v>7</v>
      </c>
      <c r="J25" s="8">
        <v>1</v>
      </c>
      <c r="K25" s="8">
        <v>0.5</v>
      </c>
      <c r="L25" s="8">
        <v>2</v>
      </c>
      <c r="M25" s="52">
        <f t="shared" si="1"/>
        <v>10.5</v>
      </c>
      <c r="N25" s="53">
        <f t="shared" si="2"/>
        <v>0.26250000000000001</v>
      </c>
      <c r="AX25" s="52" t="s">
        <v>2</v>
      </c>
      <c r="AY25" s="8">
        <v>8</v>
      </c>
      <c r="AZ25" s="8">
        <v>3.5</v>
      </c>
      <c r="BA25" s="8">
        <v>3.5</v>
      </c>
      <c r="BB25" s="8">
        <v>0.5</v>
      </c>
      <c r="BC25" s="52">
        <f t="shared" si="13"/>
        <v>15.5</v>
      </c>
      <c r="BD25" s="53">
        <f t="shared" si="14"/>
        <v>0.38750000000000001</v>
      </c>
      <c r="BE25" s="70" t="s">
        <v>1</v>
      </c>
      <c r="BF25" s="1">
        <v>3</v>
      </c>
      <c r="BG25" s="1">
        <v>0.5</v>
      </c>
      <c r="BH25" s="1">
        <v>10</v>
      </c>
      <c r="BI25" s="1">
        <v>2</v>
      </c>
      <c r="BJ25" s="16">
        <f t="shared" si="15"/>
        <v>15.5</v>
      </c>
      <c r="BK25" s="71">
        <f t="shared" si="16"/>
        <v>0.38750000000000001</v>
      </c>
    </row>
    <row r="26" spans="1:77" ht="15.75" x14ac:dyDescent="0.25">
      <c r="A26" s="52" t="s">
        <v>1</v>
      </c>
      <c r="B26" s="45">
        <v>3</v>
      </c>
      <c r="C26" s="1">
        <v>2</v>
      </c>
      <c r="D26" s="1">
        <v>7</v>
      </c>
      <c r="E26" s="1">
        <v>5</v>
      </c>
      <c r="F26" s="118">
        <f t="shared" si="0"/>
        <v>17</v>
      </c>
      <c r="G26" s="53">
        <f>_ověření!H25/40</f>
        <v>0</v>
      </c>
      <c r="AX26" s="52" t="s">
        <v>2</v>
      </c>
      <c r="AY26" s="8">
        <v>3</v>
      </c>
      <c r="AZ26" s="8">
        <v>4</v>
      </c>
      <c r="BA26" s="8">
        <v>6</v>
      </c>
      <c r="BB26" s="8">
        <v>2</v>
      </c>
      <c r="BC26" s="52">
        <f t="shared" si="13"/>
        <v>15</v>
      </c>
      <c r="BD26" s="53">
        <f t="shared" si="14"/>
        <v>0.375</v>
      </c>
      <c r="BE26" s="70" t="s">
        <v>2</v>
      </c>
      <c r="BF26" s="1">
        <v>4</v>
      </c>
      <c r="BG26" s="1">
        <v>1</v>
      </c>
      <c r="BH26" s="1">
        <v>3.5</v>
      </c>
      <c r="BI26" s="1">
        <v>7</v>
      </c>
      <c r="BJ26" s="16">
        <f t="shared" si="15"/>
        <v>15.5</v>
      </c>
      <c r="BK26" s="71">
        <f t="shared" si="16"/>
        <v>0.38750000000000001</v>
      </c>
    </row>
    <row r="27" spans="1:77" ht="15.75" x14ac:dyDescent="0.25">
      <c r="A27" s="52" t="s">
        <v>1</v>
      </c>
      <c r="B27" s="45">
        <v>4</v>
      </c>
      <c r="C27" s="1">
        <v>1.5</v>
      </c>
      <c r="D27" s="1">
        <v>4</v>
      </c>
      <c r="E27" s="1">
        <v>5.5</v>
      </c>
      <c r="F27" s="118">
        <f t="shared" si="0"/>
        <v>15</v>
      </c>
      <c r="G27" s="53">
        <f>_ověření!H26/40</f>
        <v>0</v>
      </c>
      <c r="AX27" s="52" t="s">
        <v>2</v>
      </c>
      <c r="AY27" s="8">
        <v>1</v>
      </c>
      <c r="AZ27" s="8">
        <v>5.5</v>
      </c>
      <c r="BA27" s="8">
        <v>4.5</v>
      </c>
      <c r="BB27" s="8">
        <v>3</v>
      </c>
      <c r="BC27" s="52">
        <f t="shared" si="13"/>
        <v>14</v>
      </c>
      <c r="BD27" s="53">
        <f t="shared" si="14"/>
        <v>0.35</v>
      </c>
      <c r="BE27" s="70" t="s">
        <v>1</v>
      </c>
      <c r="BF27" s="1">
        <v>4</v>
      </c>
      <c r="BG27" s="1">
        <v>0</v>
      </c>
      <c r="BH27" s="1">
        <v>0</v>
      </c>
      <c r="BI27" s="1">
        <v>0.5</v>
      </c>
      <c r="BJ27" s="16">
        <f t="shared" si="15"/>
        <v>4.5</v>
      </c>
      <c r="BK27" s="71">
        <f t="shared" si="16"/>
        <v>0.1125</v>
      </c>
    </row>
    <row r="28" spans="1:77" ht="15.75" x14ac:dyDescent="0.25">
      <c r="A28" s="52" t="s">
        <v>1</v>
      </c>
      <c r="B28" s="45">
        <v>3</v>
      </c>
      <c r="C28" s="1">
        <v>0</v>
      </c>
      <c r="D28" s="1">
        <v>0</v>
      </c>
      <c r="E28" s="1">
        <v>7</v>
      </c>
      <c r="F28" s="118">
        <f t="shared" si="0"/>
        <v>10</v>
      </c>
      <c r="G28" s="53">
        <f>_ověření!H27/40</f>
        <v>0</v>
      </c>
      <c r="AX28" s="52" t="s">
        <v>1</v>
      </c>
      <c r="AY28" s="8">
        <v>5</v>
      </c>
      <c r="AZ28" s="8">
        <v>2</v>
      </c>
      <c r="BA28" s="8">
        <v>5</v>
      </c>
      <c r="BB28" s="8">
        <v>1</v>
      </c>
      <c r="BC28" s="52">
        <f t="shared" si="13"/>
        <v>13</v>
      </c>
      <c r="BD28" s="53">
        <f t="shared" si="14"/>
        <v>0.32500000000000001</v>
      </c>
    </row>
    <row r="29" spans="1:77" ht="15.75" x14ac:dyDescent="0.25">
      <c r="AX29" s="52" t="s">
        <v>1</v>
      </c>
      <c r="AY29" s="8">
        <v>2</v>
      </c>
      <c r="AZ29" s="8">
        <v>3.5</v>
      </c>
      <c r="BA29" s="8">
        <v>4</v>
      </c>
      <c r="BB29" s="8">
        <v>2.5</v>
      </c>
      <c r="BC29" s="52">
        <f t="shared" si="13"/>
        <v>12</v>
      </c>
      <c r="BD29" s="53">
        <f t="shared" si="14"/>
        <v>0.3</v>
      </c>
    </row>
    <row r="30" spans="1:77" ht="15.75" x14ac:dyDescent="0.25">
      <c r="AX30" s="52" t="s">
        <v>2</v>
      </c>
      <c r="AY30" s="8">
        <v>2</v>
      </c>
      <c r="AZ30" s="8">
        <v>5</v>
      </c>
      <c r="BA30" s="8">
        <v>4</v>
      </c>
      <c r="BB30" s="8">
        <v>0</v>
      </c>
      <c r="BC30" s="52">
        <f t="shared" si="13"/>
        <v>11</v>
      </c>
      <c r="BD30" s="53">
        <f t="shared" si="14"/>
        <v>0.27500000000000002</v>
      </c>
    </row>
    <row r="32" spans="1:77" ht="15.75" x14ac:dyDescent="0.25">
      <c r="A32" s="119" t="s">
        <v>128</v>
      </c>
      <c r="B32" s="120">
        <f>CORREL(B3:B28,$F$3:$F$28)</f>
        <v>0.71663239749815522</v>
      </c>
      <c r="C32" s="120">
        <f>CORREL(C3:C28,$F$3:$F$28)</f>
        <v>0.82669162394710094</v>
      </c>
      <c r="D32" s="120">
        <f>CORREL(D3:D28,$F$3:$F$28)</f>
        <v>0.85490668835229211</v>
      </c>
      <c r="E32" s="120">
        <f>CORREL(E3:E28,$F$3:$F$28)</f>
        <v>0.50422640293275311</v>
      </c>
      <c r="H32" s="119" t="s">
        <v>128</v>
      </c>
      <c r="I32" s="120">
        <f>CORREL(I3:I25,$M$3:$M$25)</f>
        <v>0.53696248787774359</v>
      </c>
      <c r="J32" s="120">
        <f>CORREL(J3:J25,$M$3:$M$25)</f>
        <v>0.67418057128286313</v>
      </c>
      <c r="K32" s="120">
        <f>CORREL(K3:K25,$M$3:$M$25)</f>
        <v>0.38443483200246437</v>
      </c>
      <c r="L32" s="120">
        <f>CORREL(L3:L25,$M$3:$M$25)</f>
        <v>0.71806756415226169</v>
      </c>
      <c r="O32" s="119" t="s">
        <v>128</v>
      </c>
      <c r="P32" s="120">
        <f>CORREL(P3:P25,$T$3:$T$25)</f>
        <v>0.5235519973929772</v>
      </c>
      <c r="Q32" s="120">
        <f>CORREL(Q3:Q25,$T$3:$T$25)</f>
        <v>0.83701959469894738</v>
      </c>
      <c r="R32" s="120">
        <f>CORREL(R3:R25,$T$3:$T$25)</f>
        <v>0.5197399812292941</v>
      </c>
      <c r="S32" s="120">
        <f>CORREL(S3:S25,$T$3:$T$25)</f>
        <v>0.73136263339214136</v>
      </c>
      <c r="V32" s="119" t="s">
        <v>128</v>
      </c>
      <c r="W32" s="120">
        <f>CORREL(W3:W25,$AA$3:$AA$25)</f>
        <v>0.74082201000375214</v>
      </c>
      <c r="X32" s="120">
        <f>CORREL(X3:X25,$AA$3:$AA$25)</f>
        <v>0.8041747604160201</v>
      </c>
      <c r="Y32" s="120">
        <f>CORREL(Y3:Y25,$AA$3:$AA$25)</f>
        <v>0.7057458802957749</v>
      </c>
      <c r="Z32" s="120">
        <f>CORREL(Z3:Z25,$AA$3:$AA$25)</f>
        <v>0.72472818019533414</v>
      </c>
      <c r="AC32" s="119" t="s">
        <v>128</v>
      </c>
      <c r="AD32" s="120">
        <f>CORREL(AD3:AD25,$AH$3:$AH$25)</f>
        <v>0.78523664681686711</v>
      </c>
      <c r="AE32" s="120">
        <f>CORREL(AE3:AE25,$AH$3:$AH$25)</f>
        <v>0.61855461965041358</v>
      </c>
      <c r="AF32" s="120">
        <f>CORREL(AF3:AF25,$AH$3:$AH$25)</f>
        <v>0.71081845967966639</v>
      </c>
      <c r="AG32" s="120">
        <f>CORREL(AG3:AG25,$AH$3:$AH$25)</f>
        <v>0.61627910735306357</v>
      </c>
      <c r="AJ32" s="119" t="s">
        <v>128</v>
      </c>
      <c r="AK32" s="120">
        <f>CORREL(AK3:AK25,$AO$3:$AO$25)</f>
        <v>0.60490392128868742</v>
      </c>
      <c r="AL32" s="120">
        <f>CORREL(AL3:AL25,$AO$3:$AO$25)</f>
        <v>0.83663796643441557</v>
      </c>
      <c r="AM32" s="120">
        <f>CORREL(AM3:AM25,$AO$3:$AO$25)</f>
        <v>0.70491471204868628</v>
      </c>
      <c r="AN32" s="120">
        <f>CORREL(AN3:AN25,$AO$3:$AO$25)</f>
        <v>0.78691103034234466</v>
      </c>
      <c r="AQ32" s="119" t="s">
        <v>128</v>
      </c>
      <c r="AR32" s="120">
        <f>CORREL(AR3:AR25,$AV$3:$AV$25)</f>
        <v>0.27129007373777653</v>
      </c>
      <c r="AS32" s="120">
        <f>CORREL(AS3:AS25,$AV$3:$AV$25)</f>
        <v>0.6475200001933944</v>
      </c>
      <c r="AT32" s="120">
        <f>CORREL(AT3:AT25,$AV$3:$AV$25)</f>
        <v>0.73986918711851279</v>
      </c>
      <c r="AU32" s="120">
        <f>CORREL(AU3:AU25,$AV$3:$AV$25)</f>
        <v>0.62519921349505503</v>
      </c>
      <c r="AX32" s="119" t="s">
        <v>128</v>
      </c>
      <c r="AY32" s="120">
        <f>CORREL(AY3:AY30,$BC$3:$BC$30)</f>
        <v>0.62411950782131964</v>
      </c>
      <c r="AZ32" s="120">
        <f t="shared" ref="AZ32:BB32" si="21">CORREL(AZ3:AZ30,$BC$3:$BC$30)</f>
        <v>0.55843291895786784</v>
      </c>
      <c r="BA32" s="120">
        <f t="shared" si="21"/>
        <v>0.55811396826688608</v>
      </c>
      <c r="BB32" s="120">
        <f t="shared" si="21"/>
        <v>0.49829814640214187</v>
      </c>
      <c r="BE32" s="119" t="s">
        <v>128</v>
      </c>
      <c r="BF32" s="120">
        <f>CORREL(BF3:BF30,$BJ$3:$BJ$30)</f>
        <v>0.62884723816296095</v>
      </c>
      <c r="BG32" s="120">
        <f t="shared" ref="BG32:BI32" si="22">CORREL(BG3:BG30,$BJ$3:$BJ$30)</f>
        <v>0.76659323965903681</v>
      </c>
      <c r="BH32" s="120">
        <f t="shared" si="22"/>
        <v>0.67962489011438609</v>
      </c>
      <c r="BI32" s="120">
        <f t="shared" si="22"/>
        <v>0.65430308673375503</v>
      </c>
      <c r="BL32" s="119" t="s">
        <v>128</v>
      </c>
      <c r="BM32" s="120">
        <f>CORREL(BM3:BM30,$BQ$3:$BQ$30)</f>
        <v>0.62743818997244361</v>
      </c>
      <c r="BN32" s="120">
        <f t="shared" ref="BN32:BP32" si="23">CORREL(BN3:BN30,$BQ$3:$BQ$30)</f>
        <v>0.93431799903966628</v>
      </c>
      <c r="BO32" s="120">
        <f t="shared" si="23"/>
        <v>0.81242215057493294</v>
      </c>
      <c r="BP32" s="120">
        <f t="shared" si="23"/>
        <v>0.42569940652603172</v>
      </c>
      <c r="BS32" s="119" t="s">
        <v>128</v>
      </c>
      <c r="BT32" s="120">
        <f>CORREL(BT3:BT30,$BX$3:$BX$30)</f>
        <v>0.5890671028711123</v>
      </c>
      <c r="BU32" s="120">
        <f t="shared" ref="BU32:BW32" si="24">CORREL(BU3:BU30,$BX$3:$BX$30)</f>
        <v>0.68852853969375849</v>
      </c>
      <c r="BV32" s="120">
        <f t="shared" si="24"/>
        <v>0.6200345503447493</v>
      </c>
      <c r="BW32" s="120">
        <f t="shared" si="24"/>
        <v>0.77686775821990151</v>
      </c>
    </row>
  </sheetData>
  <mergeCells count="11">
    <mergeCell ref="AJ1:AP1"/>
    <mergeCell ref="A1:G1"/>
    <mergeCell ref="H1:N1"/>
    <mergeCell ref="O1:U1"/>
    <mergeCell ref="V1:AB1"/>
    <mergeCell ref="AC1:AI1"/>
    <mergeCell ref="AQ1:AW1"/>
    <mergeCell ref="AX1:BD1"/>
    <mergeCell ref="BE1:BK1"/>
    <mergeCell ref="BL1:BR1"/>
    <mergeCell ref="BS1:BY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B20" zoomScale="106" zoomScaleNormal="106" workbookViewId="0">
      <selection activeCell="J4" sqref="J4"/>
    </sheetView>
  </sheetViews>
  <sheetFormatPr defaultRowHeight="15" x14ac:dyDescent="0.25"/>
  <cols>
    <col min="1" max="1" width="11.5703125" customWidth="1"/>
    <col min="2" max="2" width="12.7109375" bestFit="1" customWidth="1"/>
  </cols>
  <sheetData>
    <row r="1" spans="1:15" ht="15.75" x14ac:dyDescent="0.25">
      <c r="A1" s="4" t="s">
        <v>3</v>
      </c>
      <c r="B1" s="5" t="s">
        <v>4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I1" s="44">
        <v>10</v>
      </c>
      <c r="J1">
        <f t="shared" ref="J1:J26" si="0">I1-$I$28</f>
        <v>2.3076923076923075</v>
      </c>
      <c r="K1">
        <f t="shared" ref="K1:K26" si="1">J1*J1</f>
        <v>5.3254437869822473</v>
      </c>
      <c r="L1" s="114">
        <v>40</v>
      </c>
      <c r="M1" s="111">
        <f t="shared" ref="M1:M26" si="2">L1-$L$28</f>
        <v>10.134615384615383</v>
      </c>
      <c r="N1">
        <f t="shared" ref="N1:N26" si="3">M1*M1</f>
        <v>102.71042899408282</v>
      </c>
      <c r="O1">
        <f t="shared" ref="O1:O26" si="4">J1*M1</f>
        <v>23.387573964497037</v>
      </c>
    </row>
    <row r="2" spans="1:15" ht="15.75" x14ac:dyDescent="0.25">
      <c r="A2" s="52" t="s">
        <v>1</v>
      </c>
      <c r="B2" s="44">
        <v>10</v>
      </c>
      <c r="C2" s="3">
        <v>10</v>
      </c>
      <c r="D2" s="3">
        <v>10</v>
      </c>
      <c r="E2" s="3">
        <v>10</v>
      </c>
      <c r="F2" s="114">
        <v>40</v>
      </c>
      <c r="G2" s="53">
        <f>_ověření!L1/40</f>
        <v>1</v>
      </c>
      <c r="H2" s="52"/>
      <c r="I2" s="45">
        <v>10</v>
      </c>
      <c r="J2">
        <f t="shared" si="0"/>
        <v>2.3076923076923075</v>
      </c>
      <c r="K2">
        <f t="shared" si="1"/>
        <v>5.3254437869822473</v>
      </c>
      <c r="L2" s="114">
        <v>38</v>
      </c>
      <c r="M2" s="111">
        <f t="shared" si="2"/>
        <v>8.1346153846153832</v>
      </c>
      <c r="N2">
        <f t="shared" si="3"/>
        <v>66.171967455621285</v>
      </c>
      <c r="O2">
        <f t="shared" si="4"/>
        <v>18.77218934911242</v>
      </c>
    </row>
    <row r="3" spans="1:15" ht="15.75" x14ac:dyDescent="0.25">
      <c r="A3" s="52" t="s">
        <v>1</v>
      </c>
      <c r="B3" s="45">
        <v>10</v>
      </c>
      <c r="C3" s="1">
        <v>10</v>
      </c>
      <c r="D3" s="1">
        <v>9</v>
      </c>
      <c r="E3" s="1">
        <v>9</v>
      </c>
      <c r="F3" s="114">
        <v>38</v>
      </c>
      <c r="G3" s="53">
        <f>_ověření!L2/40</f>
        <v>0.95</v>
      </c>
      <c r="H3" s="52"/>
      <c r="I3" s="45">
        <v>9</v>
      </c>
      <c r="J3">
        <f t="shared" si="0"/>
        <v>1.3076923076923075</v>
      </c>
      <c r="K3">
        <f t="shared" si="1"/>
        <v>1.7100591715976325</v>
      </c>
      <c r="L3" s="114">
        <v>37.5</v>
      </c>
      <c r="M3" s="111">
        <f t="shared" si="2"/>
        <v>7.6346153846153832</v>
      </c>
      <c r="N3">
        <f t="shared" si="3"/>
        <v>58.287352071005898</v>
      </c>
      <c r="O3">
        <f t="shared" si="4"/>
        <v>9.9837278106508851</v>
      </c>
    </row>
    <row r="4" spans="1:15" ht="15.75" x14ac:dyDescent="0.25">
      <c r="A4" s="52" t="s">
        <v>1</v>
      </c>
      <c r="B4" s="45">
        <v>9</v>
      </c>
      <c r="C4" s="1">
        <v>10</v>
      </c>
      <c r="D4" s="1">
        <v>9.5</v>
      </c>
      <c r="E4" s="1">
        <v>9</v>
      </c>
      <c r="F4" s="114">
        <v>37.5</v>
      </c>
      <c r="G4" s="53">
        <f>_ověření!L3/40</f>
        <v>0.9375</v>
      </c>
      <c r="H4" s="52"/>
      <c r="I4" s="45">
        <v>10</v>
      </c>
      <c r="J4">
        <f t="shared" si="0"/>
        <v>2.3076923076923075</v>
      </c>
      <c r="K4">
        <f t="shared" si="1"/>
        <v>5.3254437869822473</v>
      </c>
      <c r="L4" s="115">
        <v>37.5</v>
      </c>
      <c r="M4" s="111">
        <f t="shared" si="2"/>
        <v>7.6346153846153832</v>
      </c>
      <c r="N4">
        <f t="shared" si="3"/>
        <v>58.287352071005898</v>
      </c>
      <c r="O4">
        <f t="shared" si="4"/>
        <v>17.618343195266267</v>
      </c>
    </row>
    <row r="5" spans="1:15" ht="15.75" x14ac:dyDescent="0.25">
      <c r="A5" s="52" t="s">
        <v>1</v>
      </c>
      <c r="B5" s="45">
        <v>10</v>
      </c>
      <c r="C5" s="1">
        <v>8.5</v>
      </c>
      <c r="D5" s="1">
        <v>10</v>
      </c>
      <c r="E5" s="1">
        <v>9</v>
      </c>
      <c r="F5" s="115">
        <v>37.5</v>
      </c>
      <c r="G5" s="53">
        <f>_ověření!L4/40</f>
        <v>0.9375</v>
      </c>
      <c r="H5" s="52"/>
      <c r="I5" s="45">
        <v>9.5</v>
      </c>
      <c r="J5">
        <f t="shared" si="0"/>
        <v>1.8076923076923075</v>
      </c>
      <c r="K5">
        <f t="shared" si="1"/>
        <v>3.2677514792899403</v>
      </c>
      <c r="L5" s="115">
        <v>37</v>
      </c>
      <c r="M5" s="111">
        <f t="shared" si="2"/>
        <v>7.1346153846153832</v>
      </c>
      <c r="N5">
        <f t="shared" si="3"/>
        <v>50.902736686390512</v>
      </c>
      <c r="O5">
        <f t="shared" si="4"/>
        <v>12.897189349112422</v>
      </c>
    </row>
    <row r="6" spans="1:15" ht="15.75" x14ac:dyDescent="0.25">
      <c r="A6" s="52" t="s">
        <v>1</v>
      </c>
      <c r="B6" s="45">
        <v>9.5</v>
      </c>
      <c r="C6" s="1">
        <v>10</v>
      </c>
      <c r="D6" s="1">
        <v>9.5</v>
      </c>
      <c r="E6" s="1">
        <v>8</v>
      </c>
      <c r="F6" s="115">
        <v>37</v>
      </c>
      <c r="G6" s="53">
        <f>_ověření!L5/40</f>
        <v>0.92500000000000004</v>
      </c>
      <c r="H6" s="52"/>
      <c r="I6" s="45">
        <v>10</v>
      </c>
      <c r="J6">
        <f t="shared" si="0"/>
        <v>2.3076923076923075</v>
      </c>
      <c r="K6">
        <f t="shared" si="1"/>
        <v>5.3254437869822473</v>
      </c>
      <c r="L6" s="115">
        <v>37</v>
      </c>
      <c r="M6" s="111">
        <f t="shared" si="2"/>
        <v>7.1346153846153832</v>
      </c>
      <c r="N6">
        <f t="shared" si="3"/>
        <v>50.902736686390512</v>
      </c>
      <c r="O6">
        <f t="shared" si="4"/>
        <v>16.464497041420113</v>
      </c>
    </row>
    <row r="7" spans="1:15" ht="15.75" x14ac:dyDescent="0.25">
      <c r="A7" s="52" t="s">
        <v>2</v>
      </c>
      <c r="B7" s="45">
        <v>10</v>
      </c>
      <c r="C7" s="1">
        <v>10</v>
      </c>
      <c r="D7" s="1">
        <v>10</v>
      </c>
      <c r="E7" s="1">
        <v>7</v>
      </c>
      <c r="F7" s="115">
        <v>37</v>
      </c>
      <c r="G7" s="53">
        <f>_ověření!L6/40</f>
        <v>0.92500000000000004</v>
      </c>
      <c r="H7" s="52"/>
      <c r="I7" s="45">
        <v>10</v>
      </c>
      <c r="J7">
        <f t="shared" si="0"/>
        <v>2.3076923076923075</v>
      </c>
      <c r="K7">
        <f t="shared" si="1"/>
        <v>5.3254437869822473</v>
      </c>
      <c r="L7" s="115">
        <v>37</v>
      </c>
      <c r="M7" s="111">
        <f t="shared" si="2"/>
        <v>7.1346153846153832</v>
      </c>
      <c r="N7">
        <f t="shared" si="3"/>
        <v>50.902736686390512</v>
      </c>
      <c r="O7">
        <f t="shared" si="4"/>
        <v>16.464497041420113</v>
      </c>
    </row>
    <row r="8" spans="1:15" ht="15.75" x14ac:dyDescent="0.25">
      <c r="A8" s="52" t="s">
        <v>1</v>
      </c>
      <c r="B8" s="45">
        <v>10</v>
      </c>
      <c r="C8" s="1">
        <v>10</v>
      </c>
      <c r="D8" s="1">
        <v>10</v>
      </c>
      <c r="E8" s="1">
        <v>7</v>
      </c>
      <c r="F8" s="115">
        <v>37</v>
      </c>
      <c r="G8" s="53">
        <f>_ověření!L7/40</f>
        <v>0.92500000000000004</v>
      </c>
      <c r="H8" s="52"/>
      <c r="I8" s="45">
        <v>6</v>
      </c>
      <c r="J8">
        <f t="shared" si="0"/>
        <v>-1.6923076923076925</v>
      </c>
      <c r="K8">
        <f t="shared" si="1"/>
        <v>2.8639053254437878</v>
      </c>
      <c r="L8" s="115">
        <v>36</v>
      </c>
      <c r="M8" s="111">
        <f t="shared" si="2"/>
        <v>6.1346153846153832</v>
      </c>
      <c r="N8">
        <f t="shared" si="3"/>
        <v>37.633505917159745</v>
      </c>
      <c r="O8">
        <f t="shared" si="4"/>
        <v>-10.381656804733726</v>
      </c>
    </row>
    <row r="9" spans="1:15" ht="15.75" x14ac:dyDescent="0.25">
      <c r="A9" s="52" t="s">
        <v>2</v>
      </c>
      <c r="B9" s="45">
        <v>6</v>
      </c>
      <c r="C9" s="1">
        <v>10</v>
      </c>
      <c r="D9" s="1">
        <v>10</v>
      </c>
      <c r="E9" s="1">
        <v>10</v>
      </c>
      <c r="F9" s="115">
        <v>36</v>
      </c>
      <c r="G9" s="53">
        <f>_ověření!L8/40</f>
        <v>0.9</v>
      </c>
      <c r="H9" s="52"/>
      <c r="I9" s="45">
        <v>10</v>
      </c>
      <c r="J9">
        <f t="shared" si="0"/>
        <v>2.3076923076923075</v>
      </c>
      <c r="K9">
        <f t="shared" si="1"/>
        <v>5.3254437869822473</v>
      </c>
      <c r="L9" s="115">
        <v>36</v>
      </c>
      <c r="M9" s="111">
        <f t="shared" si="2"/>
        <v>6.1346153846153832</v>
      </c>
      <c r="N9">
        <f t="shared" si="3"/>
        <v>37.633505917159745</v>
      </c>
      <c r="O9">
        <f t="shared" si="4"/>
        <v>14.156804733727807</v>
      </c>
    </row>
    <row r="10" spans="1:15" ht="15.75" x14ac:dyDescent="0.25">
      <c r="A10" s="52" t="s">
        <v>1</v>
      </c>
      <c r="B10" s="45">
        <v>10</v>
      </c>
      <c r="C10" s="1">
        <v>6</v>
      </c>
      <c r="D10" s="1">
        <v>10</v>
      </c>
      <c r="E10" s="1">
        <v>10</v>
      </c>
      <c r="F10" s="115">
        <v>36</v>
      </c>
      <c r="G10" s="53">
        <f>_ověření!L9/40</f>
        <v>0.9</v>
      </c>
      <c r="H10" s="52"/>
      <c r="I10" s="45">
        <v>10</v>
      </c>
      <c r="J10">
        <f t="shared" si="0"/>
        <v>2.3076923076923075</v>
      </c>
      <c r="K10">
        <f t="shared" si="1"/>
        <v>5.3254437869822473</v>
      </c>
      <c r="L10" s="115">
        <v>36</v>
      </c>
      <c r="M10" s="111">
        <f t="shared" si="2"/>
        <v>6.1346153846153832</v>
      </c>
      <c r="N10">
        <f t="shared" si="3"/>
        <v>37.633505917159745</v>
      </c>
      <c r="O10">
        <f t="shared" si="4"/>
        <v>14.156804733727807</v>
      </c>
    </row>
    <row r="11" spans="1:15" ht="15.75" x14ac:dyDescent="0.25">
      <c r="A11" s="52" t="s">
        <v>1</v>
      </c>
      <c r="B11" s="45">
        <v>10</v>
      </c>
      <c r="C11" s="1">
        <v>6</v>
      </c>
      <c r="D11" s="1">
        <v>10</v>
      </c>
      <c r="E11" s="1">
        <v>10</v>
      </c>
      <c r="F11" s="115">
        <v>36</v>
      </c>
      <c r="G11" s="53">
        <f>_ověření!L10/40</f>
        <v>0.9</v>
      </c>
      <c r="H11" s="52"/>
      <c r="I11" s="45">
        <v>10</v>
      </c>
      <c r="J11">
        <f t="shared" si="0"/>
        <v>2.3076923076923075</v>
      </c>
      <c r="K11">
        <f t="shared" si="1"/>
        <v>5.3254437869822473</v>
      </c>
      <c r="L11" s="115">
        <v>34.5</v>
      </c>
      <c r="M11" s="111">
        <f t="shared" si="2"/>
        <v>4.6346153846153832</v>
      </c>
      <c r="N11">
        <f t="shared" si="3"/>
        <v>21.479659763313595</v>
      </c>
      <c r="O11">
        <f t="shared" si="4"/>
        <v>10.695266272189345</v>
      </c>
    </row>
    <row r="12" spans="1:15" ht="15.75" x14ac:dyDescent="0.25">
      <c r="A12" s="52" t="s">
        <v>1</v>
      </c>
      <c r="B12" s="45">
        <v>10</v>
      </c>
      <c r="C12" s="1">
        <v>8.5</v>
      </c>
      <c r="D12" s="1">
        <v>8</v>
      </c>
      <c r="E12" s="1">
        <v>8</v>
      </c>
      <c r="F12" s="115">
        <v>34.5</v>
      </c>
      <c r="G12" s="53">
        <f>_ověření!L11/40</f>
        <v>0.86250000000000004</v>
      </c>
      <c r="H12" s="52"/>
      <c r="I12" s="45">
        <v>10</v>
      </c>
      <c r="J12">
        <f t="shared" si="0"/>
        <v>2.3076923076923075</v>
      </c>
      <c r="K12">
        <f t="shared" si="1"/>
        <v>5.3254437869822473</v>
      </c>
      <c r="L12" s="115">
        <v>34</v>
      </c>
      <c r="M12" s="111">
        <f t="shared" si="2"/>
        <v>4.1346153846153832</v>
      </c>
      <c r="N12">
        <f t="shared" si="3"/>
        <v>17.095044378698212</v>
      </c>
      <c r="O12">
        <f t="shared" si="4"/>
        <v>9.5414201183431917</v>
      </c>
    </row>
    <row r="13" spans="1:15" ht="15.75" x14ac:dyDescent="0.25">
      <c r="A13" s="52" t="s">
        <v>1</v>
      </c>
      <c r="B13" s="45">
        <v>10</v>
      </c>
      <c r="C13" s="1">
        <v>8</v>
      </c>
      <c r="D13" s="1">
        <v>10</v>
      </c>
      <c r="E13" s="1">
        <v>6</v>
      </c>
      <c r="F13" s="115">
        <v>34</v>
      </c>
      <c r="G13" s="53">
        <f>_ověření!L12/40</f>
        <v>0.85</v>
      </c>
      <c r="H13" s="52"/>
      <c r="I13" s="45">
        <v>9</v>
      </c>
      <c r="J13">
        <f t="shared" si="0"/>
        <v>1.3076923076923075</v>
      </c>
      <c r="K13">
        <f t="shared" si="1"/>
        <v>1.7100591715976325</v>
      </c>
      <c r="L13" s="115">
        <v>33</v>
      </c>
      <c r="M13" s="111">
        <f t="shared" si="2"/>
        <v>3.1346153846153832</v>
      </c>
      <c r="N13">
        <f t="shared" si="3"/>
        <v>9.8258136094674473</v>
      </c>
      <c r="O13">
        <f t="shared" si="4"/>
        <v>4.099112426035501</v>
      </c>
    </row>
    <row r="14" spans="1:15" ht="15.75" x14ac:dyDescent="0.25">
      <c r="A14" s="52" t="s">
        <v>1</v>
      </c>
      <c r="B14" s="45">
        <v>9</v>
      </c>
      <c r="C14" s="1">
        <v>10</v>
      </c>
      <c r="D14" s="1">
        <v>10</v>
      </c>
      <c r="E14" s="1">
        <v>4</v>
      </c>
      <c r="F14" s="115">
        <v>33</v>
      </c>
      <c r="G14" s="53">
        <f>_ověření!L13/40</f>
        <v>0.82499999999999996</v>
      </c>
      <c r="H14" s="52"/>
      <c r="I14" s="45">
        <v>10</v>
      </c>
      <c r="J14">
        <f t="shared" si="0"/>
        <v>2.3076923076923075</v>
      </c>
      <c r="K14">
        <f t="shared" si="1"/>
        <v>5.3254437869822473</v>
      </c>
      <c r="L14" s="115">
        <v>31</v>
      </c>
      <c r="M14" s="111">
        <f t="shared" si="2"/>
        <v>1.1346153846153832</v>
      </c>
      <c r="N14">
        <f t="shared" si="3"/>
        <v>1.2873520710059141</v>
      </c>
      <c r="O14">
        <f t="shared" si="4"/>
        <v>2.6183431952662688</v>
      </c>
    </row>
    <row r="15" spans="1:15" ht="15.75" x14ac:dyDescent="0.25">
      <c r="A15" s="52" t="s">
        <v>1</v>
      </c>
      <c r="B15" s="45">
        <v>10</v>
      </c>
      <c r="C15" s="1">
        <v>5</v>
      </c>
      <c r="D15" s="1">
        <v>10</v>
      </c>
      <c r="E15" s="1">
        <v>6</v>
      </c>
      <c r="F15" s="115">
        <v>31</v>
      </c>
      <c r="G15" s="53">
        <f>_ověření!L14/40</f>
        <v>0.77500000000000002</v>
      </c>
      <c r="H15" s="52"/>
      <c r="I15" s="45">
        <v>6</v>
      </c>
      <c r="J15">
        <f t="shared" si="0"/>
        <v>-1.6923076923076925</v>
      </c>
      <c r="K15">
        <f t="shared" si="1"/>
        <v>2.8639053254437878</v>
      </c>
      <c r="L15" s="115">
        <v>30</v>
      </c>
      <c r="M15" s="111">
        <f t="shared" si="2"/>
        <v>0.13461538461538325</v>
      </c>
      <c r="N15">
        <f t="shared" si="3"/>
        <v>1.812130177514756E-2</v>
      </c>
      <c r="O15">
        <f t="shared" si="4"/>
        <v>-0.22781065088757169</v>
      </c>
    </row>
    <row r="16" spans="1:15" ht="15.75" x14ac:dyDescent="0.25">
      <c r="A16" s="52" t="s">
        <v>2</v>
      </c>
      <c r="B16" s="45">
        <v>6</v>
      </c>
      <c r="C16" s="1">
        <v>8</v>
      </c>
      <c r="D16" s="1">
        <v>10</v>
      </c>
      <c r="E16" s="1">
        <v>6</v>
      </c>
      <c r="F16" s="115">
        <v>30</v>
      </c>
      <c r="G16" s="53">
        <f>_ověření!L15/40</f>
        <v>0.75</v>
      </c>
      <c r="H16" s="52"/>
      <c r="I16" s="45">
        <v>10</v>
      </c>
      <c r="J16">
        <f t="shared" si="0"/>
        <v>2.3076923076923075</v>
      </c>
      <c r="K16">
        <f t="shared" si="1"/>
        <v>5.3254437869822473</v>
      </c>
      <c r="L16" s="115">
        <v>29.5</v>
      </c>
      <c r="M16" s="111">
        <f t="shared" si="2"/>
        <v>-0.36538461538461675</v>
      </c>
      <c r="N16">
        <f t="shared" si="3"/>
        <v>0.13350591715976431</v>
      </c>
      <c r="O16">
        <f t="shared" si="4"/>
        <v>-0.84319526627219243</v>
      </c>
    </row>
    <row r="17" spans="1:15" ht="15.75" x14ac:dyDescent="0.25">
      <c r="A17" s="52" t="s">
        <v>1</v>
      </c>
      <c r="B17" s="45">
        <v>10</v>
      </c>
      <c r="C17" s="1">
        <v>7.5</v>
      </c>
      <c r="D17" s="1">
        <v>5</v>
      </c>
      <c r="E17" s="1">
        <v>7</v>
      </c>
      <c r="F17" s="115">
        <v>29.5</v>
      </c>
      <c r="G17" s="53">
        <f>_ověření!L16/40</f>
        <v>0.73750000000000004</v>
      </c>
      <c r="H17" s="52"/>
      <c r="I17" s="45">
        <v>3</v>
      </c>
      <c r="J17">
        <f t="shared" si="0"/>
        <v>-4.6923076923076925</v>
      </c>
      <c r="K17">
        <f t="shared" si="1"/>
        <v>22.017751479289942</v>
      </c>
      <c r="L17" s="115">
        <v>29</v>
      </c>
      <c r="M17" s="111">
        <f t="shared" si="2"/>
        <v>-0.86538461538461675</v>
      </c>
      <c r="N17">
        <f t="shared" si="3"/>
        <v>0.74889053254438109</v>
      </c>
      <c r="O17">
        <f t="shared" si="4"/>
        <v>4.0606508875739715</v>
      </c>
    </row>
    <row r="18" spans="1:15" ht="15.75" x14ac:dyDescent="0.25">
      <c r="A18" s="52" t="s">
        <v>1</v>
      </c>
      <c r="B18" s="45">
        <v>3</v>
      </c>
      <c r="C18" s="1">
        <v>8</v>
      </c>
      <c r="D18" s="1">
        <v>10</v>
      </c>
      <c r="E18" s="1">
        <v>8</v>
      </c>
      <c r="F18" s="115">
        <v>29</v>
      </c>
      <c r="G18" s="53">
        <f>_ověření!L17/40</f>
        <v>0.72499999999999998</v>
      </c>
      <c r="H18" s="52"/>
      <c r="I18" s="45">
        <v>9</v>
      </c>
      <c r="J18">
        <f t="shared" si="0"/>
        <v>1.3076923076923075</v>
      </c>
      <c r="K18">
        <f t="shared" si="1"/>
        <v>1.7100591715976325</v>
      </c>
      <c r="L18" s="115">
        <v>28</v>
      </c>
      <c r="M18" s="111">
        <f t="shared" si="2"/>
        <v>-1.8653846153846168</v>
      </c>
      <c r="N18">
        <f t="shared" si="3"/>
        <v>3.4796597633136144</v>
      </c>
      <c r="O18">
        <f t="shared" si="4"/>
        <v>-2.4393491124260369</v>
      </c>
    </row>
    <row r="19" spans="1:15" ht="15.75" x14ac:dyDescent="0.25">
      <c r="A19" s="52" t="s">
        <v>1</v>
      </c>
      <c r="B19" s="45">
        <v>9</v>
      </c>
      <c r="C19" s="1">
        <v>6</v>
      </c>
      <c r="D19" s="1">
        <v>10</v>
      </c>
      <c r="E19" s="1">
        <v>3</v>
      </c>
      <c r="F19" s="115">
        <v>28</v>
      </c>
      <c r="G19" s="53">
        <f>_ověření!L18/40</f>
        <v>0.7</v>
      </c>
      <c r="H19" s="52"/>
      <c r="I19" s="45">
        <v>3.5</v>
      </c>
      <c r="J19">
        <f t="shared" si="0"/>
        <v>-4.1923076923076925</v>
      </c>
      <c r="K19">
        <f t="shared" si="1"/>
        <v>17.575443786982252</v>
      </c>
      <c r="L19" s="115">
        <v>26.5</v>
      </c>
      <c r="M19" s="111">
        <f t="shared" si="2"/>
        <v>-3.3653846153846168</v>
      </c>
      <c r="N19">
        <f t="shared" si="3"/>
        <v>11.325813609467465</v>
      </c>
      <c r="O19">
        <f t="shared" si="4"/>
        <v>14.108727810650894</v>
      </c>
    </row>
    <row r="20" spans="1:15" ht="15.75" x14ac:dyDescent="0.25">
      <c r="A20" s="52" t="s">
        <v>2</v>
      </c>
      <c r="B20" s="45">
        <v>3.5</v>
      </c>
      <c r="C20" s="1">
        <v>10</v>
      </c>
      <c r="D20" s="1">
        <v>6</v>
      </c>
      <c r="E20" s="1">
        <v>7</v>
      </c>
      <c r="F20" s="115">
        <v>26.5</v>
      </c>
      <c r="G20" s="53">
        <f>_ověření!L19/40</f>
        <v>0.66249999999999998</v>
      </c>
      <c r="H20" s="52"/>
      <c r="I20" s="45">
        <v>10</v>
      </c>
      <c r="J20">
        <f t="shared" si="0"/>
        <v>2.3076923076923075</v>
      </c>
      <c r="K20">
        <f t="shared" si="1"/>
        <v>5.3254437869822473</v>
      </c>
      <c r="L20" s="115">
        <v>25</v>
      </c>
      <c r="M20" s="111">
        <f t="shared" si="2"/>
        <v>-4.8653846153846168</v>
      </c>
      <c r="N20">
        <f t="shared" si="3"/>
        <v>23.671967455621314</v>
      </c>
      <c r="O20">
        <f t="shared" si="4"/>
        <v>-11.227810650887577</v>
      </c>
    </row>
    <row r="21" spans="1:15" ht="15.75" x14ac:dyDescent="0.25">
      <c r="A21" s="52" t="s">
        <v>1</v>
      </c>
      <c r="B21" s="45">
        <v>10</v>
      </c>
      <c r="C21" s="1">
        <v>5</v>
      </c>
      <c r="D21" s="1">
        <v>5</v>
      </c>
      <c r="E21" s="1">
        <v>5</v>
      </c>
      <c r="F21" s="115">
        <v>25</v>
      </c>
      <c r="G21" s="53">
        <f>_ověření!L20/40</f>
        <v>0.625</v>
      </c>
      <c r="H21" s="52"/>
      <c r="I21" s="45">
        <v>3</v>
      </c>
      <c r="J21">
        <f t="shared" si="0"/>
        <v>-4.6923076923076925</v>
      </c>
      <c r="K21">
        <f t="shared" si="1"/>
        <v>22.017751479289942</v>
      </c>
      <c r="L21" s="115">
        <v>22</v>
      </c>
      <c r="M21" s="111">
        <f t="shared" si="2"/>
        <v>-7.8653846153846168</v>
      </c>
      <c r="N21">
        <f t="shared" si="3"/>
        <v>61.864275147929014</v>
      </c>
      <c r="O21">
        <f t="shared" si="4"/>
        <v>36.906804733727817</v>
      </c>
    </row>
    <row r="22" spans="1:15" ht="15.75" x14ac:dyDescent="0.25">
      <c r="A22" s="52" t="s">
        <v>2</v>
      </c>
      <c r="B22" s="45">
        <v>3</v>
      </c>
      <c r="C22" s="1">
        <v>8.5</v>
      </c>
      <c r="D22" s="1">
        <v>6</v>
      </c>
      <c r="E22" s="1">
        <v>4.5</v>
      </c>
      <c r="F22" s="115">
        <v>22</v>
      </c>
      <c r="G22" s="53">
        <f>_ověření!L21/40</f>
        <v>0.55000000000000004</v>
      </c>
      <c r="H22" s="52"/>
      <c r="I22" s="45">
        <v>3</v>
      </c>
      <c r="J22">
        <f t="shared" si="0"/>
        <v>-4.6923076923076925</v>
      </c>
      <c r="K22">
        <f t="shared" si="1"/>
        <v>22.017751479289942</v>
      </c>
      <c r="L22" s="115">
        <v>21</v>
      </c>
      <c r="M22" s="111">
        <f t="shared" si="2"/>
        <v>-8.8653846153846168</v>
      </c>
      <c r="N22">
        <f t="shared" si="3"/>
        <v>78.595044378698248</v>
      </c>
      <c r="O22">
        <f t="shared" si="4"/>
        <v>41.599112426035511</v>
      </c>
    </row>
    <row r="23" spans="1:15" ht="15.75" x14ac:dyDescent="0.25">
      <c r="A23" s="52" t="s">
        <v>2</v>
      </c>
      <c r="B23" s="45">
        <v>3</v>
      </c>
      <c r="C23" s="1">
        <v>5</v>
      </c>
      <c r="D23" s="1">
        <v>4</v>
      </c>
      <c r="E23" s="1">
        <v>9</v>
      </c>
      <c r="F23" s="115">
        <v>21</v>
      </c>
      <c r="G23" s="53">
        <f>_ověření!L22/40</f>
        <v>0.52500000000000002</v>
      </c>
      <c r="H23" s="52"/>
      <c r="I23" s="45">
        <v>9</v>
      </c>
      <c r="J23">
        <f t="shared" si="0"/>
        <v>1.3076923076923075</v>
      </c>
      <c r="K23">
        <f t="shared" si="1"/>
        <v>1.7100591715976325</v>
      </c>
      <c r="L23" s="115">
        <v>19</v>
      </c>
      <c r="M23" s="111">
        <f t="shared" si="2"/>
        <v>-10.865384615384617</v>
      </c>
      <c r="N23">
        <f t="shared" si="3"/>
        <v>118.05658284023671</v>
      </c>
      <c r="O23">
        <f t="shared" si="4"/>
        <v>-14.208579881656805</v>
      </c>
    </row>
    <row r="24" spans="1:15" ht="15.75" x14ac:dyDescent="0.25">
      <c r="A24" s="52" t="s">
        <v>2</v>
      </c>
      <c r="B24" s="45">
        <v>9</v>
      </c>
      <c r="C24" s="1">
        <v>0</v>
      </c>
      <c r="D24" s="1">
        <v>4</v>
      </c>
      <c r="E24" s="1">
        <v>6</v>
      </c>
      <c r="F24" s="115">
        <v>19</v>
      </c>
      <c r="G24" s="53">
        <f>_ověření!L23/40</f>
        <v>0.47499999999999998</v>
      </c>
      <c r="H24" s="52"/>
      <c r="I24" s="45">
        <v>3</v>
      </c>
      <c r="J24">
        <f t="shared" si="0"/>
        <v>-4.6923076923076925</v>
      </c>
      <c r="K24">
        <f t="shared" si="1"/>
        <v>22.017751479289942</v>
      </c>
      <c r="L24" s="115">
        <v>17</v>
      </c>
      <c r="M24" s="111">
        <f t="shared" si="2"/>
        <v>-12.865384615384617</v>
      </c>
      <c r="N24">
        <f t="shared" si="3"/>
        <v>165.51812130177518</v>
      </c>
      <c r="O24">
        <f t="shared" si="4"/>
        <v>60.368343195266284</v>
      </c>
    </row>
    <row r="25" spans="1:15" ht="15.75" x14ac:dyDescent="0.25">
      <c r="A25" s="52" t="s">
        <v>1</v>
      </c>
      <c r="B25" s="45">
        <v>3</v>
      </c>
      <c r="C25" s="1">
        <v>2</v>
      </c>
      <c r="D25" s="1">
        <v>7</v>
      </c>
      <c r="E25" s="1">
        <v>5</v>
      </c>
      <c r="F25" s="115">
        <v>17</v>
      </c>
      <c r="G25" s="53">
        <f>_ověření!L24/40</f>
        <v>0.42499999999999999</v>
      </c>
      <c r="H25" s="52"/>
      <c r="I25" s="45">
        <v>4</v>
      </c>
      <c r="J25">
        <f t="shared" si="0"/>
        <v>-3.6923076923076925</v>
      </c>
      <c r="K25">
        <f t="shared" si="1"/>
        <v>13.633136094674558</v>
      </c>
      <c r="L25" s="115">
        <v>15</v>
      </c>
      <c r="M25" s="111">
        <f t="shared" si="2"/>
        <v>-14.865384615384617</v>
      </c>
      <c r="N25">
        <f t="shared" si="3"/>
        <v>220.97965976331366</v>
      </c>
      <c r="O25">
        <f t="shared" si="4"/>
        <v>54.887573964497051</v>
      </c>
    </row>
    <row r="26" spans="1:15" ht="15.75" x14ac:dyDescent="0.25">
      <c r="A26" s="52" t="s">
        <v>1</v>
      </c>
      <c r="B26" s="45">
        <v>4</v>
      </c>
      <c r="C26" s="1">
        <v>1.5</v>
      </c>
      <c r="D26" s="1">
        <v>4</v>
      </c>
      <c r="E26" s="1">
        <v>5.5</v>
      </c>
      <c r="F26" s="115">
        <v>15</v>
      </c>
      <c r="G26" s="53">
        <f>_ověření!L25/40</f>
        <v>0.375</v>
      </c>
      <c r="H26" s="52"/>
      <c r="I26" s="45">
        <v>3</v>
      </c>
      <c r="J26">
        <f t="shared" si="0"/>
        <v>-4.6923076923076925</v>
      </c>
      <c r="K26">
        <f t="shared" si="1"/>
        <v>22.017751479289942</v>
      </c>
      <c r="L26" s="115">
        <v>10</v>
      </c>
      <c r="M26" s="111">
        <f t="shared" si="2"/>
        <v>-19.865384615384617</v>
      </c>
      <c r="N26">
        <f t="shared" si="3"/>
        <v>394.63350591715982</v>
      </c>
      <c r="O26">
        <f t="shared" si="4"/>
        <v>93.214497041420131</v>
      </c>
    </row>
    <row r="27" spans="1:15" ht="15.75" x14ac:dyDescent="0.25">
      <c r="A27" s="52" t="s">
        <v>1</v>
      </c>
      <c r="B27" s="45">
        <v>3</v>
      </c>
      <c r="C27" s="1">
        <v>0</v>
      </c>
      <c r="D27" s="1">
        <v>0</v>
      </c>
      <c r="E27" s="1">
        <v>7</v>
      </c>
      <c r="F27" s="115">
        <v>10</v>
      </c>
      <c r="G27" s="53">
        <f>_ověření!L26/40</f>
        <v>0.25</v>
      </c>
      <c r="H27" s="52"/>
      <c r="L27" s="110"/>
    </row>
    <row r="28" spans="1:15" ht="15.75" x14ac:dyDescent="0.25">
      <c r="F28" s="108"/>
      <c r="G28" s="109"/>
      <c r="I28">
        <f>AVERAGE(I1:I26)</f>
        <v>7.6923076923076925</v>
      </c>
      <c r="K28" s="107">
        <f>SUM(K1:K26)</f>
        <v>221.03846153846155</v>
      </c>
      <c r="L28" s="110">
        <f>AVERAGE(L1:L26)</f>
        <v>29.865384615384617</v>
      </c>
      <c r="N28" s="107">
        <f>SUM(N1:N26)</f>
        <v>1679.7788461538462</v>
      </c>
      <c r="O28" s="112">
        <f>SUM(O1:O26)</f>
        <v>436.67307692307696</v>
      </c>
    </row>
    <row r="29" spans="1:15" ht="15.75" x14ac:dyDescent="0.25">
      <c r="K29" s="112">
        <f>SQRT(K28)</f>
        <v>14.867362292567622</v>
      </c>
      <c r="L29" s="113"/>
      <c r="M29" s="112"/>
      <c r="N29" s="112">
        <f>SQRT(N28)</f>
        <v>40.985105174366041</v>
      </c>
      <c r="O29" s="116">
        <f>O28/(N29*K29)</f>
        <v>0.71663239749815544</v>
      </c>
    </row>
    <row r="34" spans="1:2" ht="15.75" x14ac:dyDescent="0.25">
      <c r="A34" s="108" t="s">
        <v>120</v>
      </c>
      <c r="B34">
        <f>COUNT(B2:B27)</f>
        <v>26</v>
      </c>
    </row>
    <row r="35" spans="1:2" ht="15.75" x14ac:dyDescent="0.25">
      <c r="A35" s="108" t="s">
        <v>121</v>
      </c>
      <c r="B35">
        <f>AVERAGE(B2:B27)</f>
        <v>7.6923076923076925</v>
      </c>
    </row>
    <row r="36" spans="1:2" x14ac:dyDescent="0.25">
      <c r="B36">
        <f>AVERAGE(F2:F27)</f>
        <v>29.865384615384617</v>
      </c>
    </row>
    <row r="37" spans="1:2" x14ac:dyDescent="0.25">
      <c r="A37" t="s">
        <v>122</v>
      </c>
      <c r="B37">
        <f>(B2-$B$35)+(B3-$B$35)+(B4-$B$35)+(B5-$B$35)+(B6-$B$35)+(B7-$B$35)+(B8-$B$35)+(B9-$B$35)+(B10-$B$35)+(B11-$B$35)+(B12-$B$35)+(B13-$B$35)+(B14-$B$35)+(B15-$B$35)+(B16-$B$35)+(B17-$B$35)+(B18-$B$35)+(B19-$B$35)+(B20-$B$35)+(B21-$B$35)+(B22-$B$35)+(B23-$B$35)+(B24-$B$35)+(B25-$B$35)+(B26-$B$35)+(B27-$B$35)</f>
        <v>-2.3092638912203256E-14</v>
      </c>
    </row>
    <row r="38" spans="1:2" x14ac:dyDescent="0.25">
      <c r="A38" t="s">
        <v>123</v>
      </c>
      <c r="B38">
        <f>(B2-$B$35)^2+(B3-$B$35)^2+(B4-$B$35)^2+(B5-$B$35)^2+(B6-$B$35)^2+(B7-$B$35)^2+(B8-$B$35)^2+(B9-$B$35)^2+(B10-$B$35)^2+(B11-$B$35)^2+(B12-$B$35)^2+(B13-$B$35)^2+(B14-$B$35)^2+(B15-$B$35)^2+(B16-$B$35)^2+(B17-$B$35)^2+(B18-$B$35)^2+(B19-$B$35)^2+(B20-$B$35)^2+(B21-$B$35)^2+(B22-$B$35)^2+(B23-$B$35)^2+(B24-$B$35)^2+(B25-$B$35)^2+(B26-$B$35)^2+(B27-$B$35)^2</f>
        <v>221.03846153846155</v>
      </c>
    </row>
    <row r="39" spans="1:2" x14ac:dyDescent="0.25">
      <c r="A39" t="s">
        <v>126</v>
      </c>
      <c r="B39" s="112">
        <f>SQRT(B38)</f>
        <v>14.867362292567622</v>
      </c>
    </row>
    <row r="40" spans="1:2" x14ac:dyDescent="0.25">
      <c r="A40" t="s">
        <v>124</v>
      </c>
      <c r="B40">
        <f>(F2-B36)+(F3-B36)+(F4-B36)+(F5-B36)+(F6-B36)+(F7-B36)+(F8-B36)+(F9-B36)+(F10-B36)+(F11-B36)+(F12-B36)+(F13-B36)+(F14-B36)+(F15-B36)+(F16-B36)+(F17-B36)+(F18-B36)+(F19-B36)+(F20-B36)+(F21-B36)+(F22-B36)+(F23-B36)+(F24-B36)+(F25-B36)+(F26-B36)+(F27-B36)</f>
        <v>3.5527136788005009E-14</v>
      </c>
    </row>
    <row r="41" spans="1:2" x14ac:dyDescent="0.25">
      <c r="A41" t="s">
        <v>127</v>
      </c>
      <c r="B41">
        <f>(F2-B36)^2+(F3-B36)^2+(F4-B36)^2+(F5-B36)^2+(F6-B36)^2+(F7-B36)^2+(F8-B36)^2+(F9-B36)^2+(F10-B36)^2+(F11-B36)^2+(F12-B36)^2+(F13-B36)^2+(F14-B36)^2+(F15-B36)^2+(F16-B36)^2+(F17-B36)^2+(F18-B36)^2+(F19-B36)^2+(F20-B36)^2+(F21-B36)^2+(F22-B36)^2+(F23-B36)^2+(F24-B36)^2+(F25-B36)^2+(F26-B36)^2+(F27-B36)^2</f>
        <v>1679.7788461538462</v>
      </c>
    </row>
    <row r="42" spans="1:2" x14ac:dyDescent="0.25">
      <c r="A42" t="s">
        <v>126</v>
      </c>
      <c r="B42" s="112">
        <f>SQRT(B41)</f>
        <v>40.985105174366041</v>
      </c>
    </row>
    <row r="43" spans="1:2" x14ac:dyDescent="0.25">
      <c r="A43" t="s">
        <v>125</v>
      </c>
      <c r="B43" s="112">
        <f>(B2-B35)*(F2-B36)+(B3-B35)*(F3-B36)+(B4-B35)*(F4-B36)+(B5-B35)*(F5-B36)+(B6-B35)*(F6-B36)+(B7-B35)*(F7-B36)+(B8-B35)*(F8-B36)+(B9-B35)*(F9-B36)+(B10-B35)*(F10-B36)+(B11-B35)*(F11-B36)+(B12-B35)*(F12-B36)+(B13-B35)*(F13-B36)+(B14-B35)*(F14-B36)+(B15-B35)*(F15-B36)+(B16-B35)*(F16-B36)+(B17-B35)*(F17-B36)+(B18-B35)*(F18-B36)+(B19-B35)*(F19-B36)+(B20-B35)*(F20-B36)+(B21-B35)*(F21-B36)+(B22-B35)*(F22-B36)+(B23-B35)*(F23-B36)+(B24-B35)*(F24-B36)+(B25-B35)*(F25-B36)+(B26-B35)*(F26-B36)+(B27-B35)*(F27-B36)</f>
        <v>436.67307692307696</v>
      </c>
    </row>
    <row r="44" spans="1:2" x14ac:dyDescent="0.25">
      <c r="A44" s="117" t="s">
        <v>128</v>
      </c>
      <c r="B44" s="117">
        <f>B43/(B39*B42)</f>
        <v>0.71663239749815544</v>
      </c>
    </row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33"/>
  <sheetViews>
    <sheetView topLeftCell="A14" workbookViewId="0">
      <selection activeCell="I33" sqref="I33"/>
    </sheetView>
  </sheetViews>
  <sheetFormatPr defaultRowHeight="15" x14ac:dyDescent="0.25"/>
  <sheetData>
    <row r="1" spans="1:77" ht="18.75" x14ac:dyDescent="0.3">
      <c r="A1" s="190" t="s">
        <v>0</v>
      </c>
      <c r="B1" s="190"/>
      <c r="C1" s="190"/>
      <c r="D1" s="190"/>
      <c r="E1" s="190"/>
      <c r="F1" s="190"/>
      <c r="G1" s="190"/>
      <c r="H1" s="190" t="s">
        <v>10</v>
      </c>
      <c r="I1" s="190"/>
      <c r="J1" s="190"/>
      <c r="K1" s="190"/>
      <c r="L1" s="190"/>
      <c r="M1" s="190"/>
      <c r="N1" s="190"/>
      <c r="O1" s="190" t="s">
        <v>11</v>
      </c>
      <c r="P1" s="190"/>
      <c r="Q1" s="190"/>
      <c r="R1" s="190"/>
      <c r="S1" s="190"/>
      <c r="T1" s="190"/>
      <c r="U1" s="190"/>
      <c r="V1" s="190" t="s">
        <v>12</v>
      </c>
      <c r="W1" s="190"/>
      <c r="X1" s="190"/>
      <c r="Y1" s="190"/>
      <c r="Z1" s="190"/>
      <c r="AA1" s="190"/>
      <c r="AB1" s="190"/>
      <c r="AC1" s="190" t="s">
        <v>13</v>
      </c>
      <c r="AD1" s="190"/>
      <c r="AE1" s="190"/>
      <c r="AF1" s="190"/>
      <c r="AG1" s="190"/>
      <c r="AH1" s="190"/>
      <c r="AI1" s="190"/>
      <c r="AJ1" s="190" t="s">
        <v>14</v>
      </c>
      <c r="AK1" s="190"/>
      <c r="AL1" s="190"/>
      <c r="AM1" s="190"/>
      <c r="AN1" s="190"/>
      <c r="AO1" s="190"/>
      <c r="AP1" s="190"/>
      <c r="AQ1" s="190" t="s">
        <v>15</v>
      </c>
      <c r="AR1" s="190"/>
      <c r="AS1" s="190"/>
      <c r="AT1" s="190"/>
      <c r="AU1" s="190"/>
      <c r="AV1" s="190"/>
      <c r="AW1" s="190"/>
      <c r="AX1" s="191" t="s">
        <v>16</v>
      </c>
      <c r="AY1" s="190"/>
      <c r="AZ1" s="190"/>
      <c r="BA1" s="190"/>
      <c r="BB1" s="190"/>
      <c r="BC1" s="190"/>
      <c r="BD1" s="190"/>
      <c r="BE1" s="190" t="s">
        <v>17</v>
      </c>
      <c r="BF1" s="190"/>
      <c r="BG1" s="190"/>
      <c r="BH1" s="190"/>
      <c r="BI1" s="190"/>
      <c r="BJ1" s="190"/>
      <c r="BK1" s="190"/>
      <c r="BL1" s="190" t="s">
        <v>18</v>
      </c>
      <c r="BM1" s="190"/>
      <c r="BN1" s="190"/>
      <c r="BO1" s="190"/>
      <c r="BP1" s="190"/>
      <c r="BQ1" s="190"/>
      <c r="BR1" s="190"/>
      <c r="BS1" s="190" t="s">
        <v>19</v>
      </c>
      <c r="BT1" s="190"/>
      <c r="BU1" s="190"/>
      <c r="BV1" s="190"/>
      <c r="BW1" s="190"/>
      <c r="BX1" s="190"/>
      <c r="BY1" s="190"/>
    </row>
    <row r="2" spans="1:77" ht="15.75" x14ac:dyDescent="0.25">
      <c r="A2" s="121" t="s">
        <v>3</v>
      </c>
      <c r="B2" s="122" t="s">
        <v>4</v>
      </c>
      <c r="C2" s="122" t="s">
        <v>5</v>
      </c>
      <c r="D2" s="122" t="s">
        <v>6</v>
      </c>
      <c r="E2" s="122" t="s">
        <v>7</v>
      </c>
      <c r="F2" s="122" t="s">
        <v>8</v>
      </c>
      <c r="G2" s="122" t="s">
        <v>9</v>
      </c>
      <c r="H2" s="121" t="s">
        <v>3</v>
      </c>
      <c r="I2" s="122" t="s">
        <v>4</v>
      </c>
      <c r="J2" s="122" t="s">
        <v>5</v>
      </c>
      <c r="K2" s="122" t="s">
        <v>6</v>
      </c>
      <c r="L2" s="122" t="s">
        <v>7</v>
      </c>
      <c r="M2" s="122" t="s">
        <v>8</v>
      </c>
      <c r="N2" s="122" t="s">
        <v>9</v>
      </c>
      <c r="O2" s="121" t="s">
        <v>3</v>
      </c>
      <c r="P2" s="122" t="s">
        <v>4</v>
      </c>
      <c r="Q2" s="122" t="s">
        <v>5</v>
      </c>
      <c r="R2" s="122" t="s">
        <v>6</v>
      </c>
      <c r="S2" s="122" t="s">
        <v>7</v>
      </c>
      <c r="T2" s="122" t="s">
        <v>8</v>
      </c>
      <c r="U2" s="122" t="s">
        <v>9</v>
      </c>
      <c r="V2" s="121" t="s">
        <v>3</v>
      </c>
      <c r="W2" s="122" t="s">
        <v>4</v>
      </c>
      <c r="X2" s="122" t="s">
        <v>5</v>
      </c>
      <c r="Y2" s="122" t="s">
        <v>6</v>
      </c>
      <c r="Z2" s="122" t="s">
        <v>7</v>
      </c>
      <c r="AA2" s="122" t="s">
        <v>8</v>
      </c>
      <c r="AB2" s="122" t="s">
        <v>9</v>
      </c>
      <c r="AC2" s="121" t="s">
        <v>3</v>
      </c>
      <c r="AD2" s="122" t="s">
        <v>4</v>
      </c>
      <c r="AE2" s="122" t="s">
        <v>5</v>
      </c>
      <c r="AF2" s="122" t="s">
        <v>6</v>
      </c>
      <c r="AG2" s="122" t="s">
        <v>7</v>
      </c>
      <c r="AH2" s="122" t="s">
        <v>8</v>
      </c>
      <c r="AI2" s="122" t="s">
        <v>9</v>
      </c>
      <c r="AJ2" s="121" t="s">
        <v>3</v>
      </c>
      <c r="AK2" s="122" t="s">
        <v>4</v>
      </c>
      <c r="AL2" s="122" t="s">
        <v>5</v>
      </c>
      <c r="AM2" s="122" t="s">
        <v>6</v>
      </c>
      <c r="AN2" s="122" t="s">
        <v>7</v>
      </c>
      <c r="AO2" s="122" t="s">
        <v>8</v>
      </c>
      <c r="AP2" s="122" t="s">
        <v>9</v>
      </c>
      <c r="AQ2" s="121" t="s">
        <v>3</v>
      </c>
      <c r="AR2" s="122" t="s">
        <v>4</v>
      </c>
      <c r="AS2" s="122" t="s">
        <v>5</v>
      </c>
      <c r="AT2" s="122" t="s">
        <v>6</v>
      </c>
      <c r="AU2" s="122" t="s">
        <v>7</v>
      </c>
      <c r="AV2" s="122" t="s">
        <v>8</v>
      </c>
      <c r="AW2" s="122" t="s">
        <v>9</v>
      </c>
      <c r="AX2" s="123" t="s">
        <v>3</v>
      </c>
      <c r="AY2" s="122" t="s">
        <v>4</v>
      </c>
      <c r="AZ2" s="122" t="s">
        <v>5</v>
      </c>
      <c r="BA2" s="122" t="s">
        <v>6</v>
      </c>
      <c r="BB2" s="122" t="s">
        <v>7</v>
      </c>
      <c r="BC2" s="122" t="s">
        <v>8</v>
      </c>
      <c r="BD2" s="122" t="s">
        <v>9</v>
      </c>
      <c r="BE2" s="121" t="s">
        <v>3</v>
      </c>
      <c r="BF2" s="122" t="s">
        <v>4</v>
      </c>
      <c r="BG2" s="122" t="s">
        <v>5</v>
      </c>
      <c r="BH2" s="122" t="s">
        <v>6</v>
      </c>
      <c r="BI2" s="122" t="s">
        <v>7</v>
      </c>
      <c r="BJ2" s="122" t="s">
        <v>8</v>
      </c>
      <c r="BK2" s="122" t="s">
        <v>9</v>
      </c>
      <c r="BL2" s="121" t="s">
        <v>3</v>
      </c>
      <c r="BM2" s="122" t="s">
        <v>4</v>
      </c>
      <c r="BN2" s="122" t="s">
        <v>5</v>
      </c>
      <c r="BO2" s="122" t="s">
        <v>6</v>
      </c>
      <c r="BP2" s="122" t="s">
        <v>7</v>
      </c>
      <c r="BQ2" s="122" t="s">
        <v>8</v>
      </c>
      <c r="BR2" s="122" t="s">
        <v>9</v>
      </c>
      <c r="BS2" s="124" t="s">
        <v>3</v>
      </c>
      <c r="BT2" s="125" t="s">
        <v>4</v>
      </c>
      <c r="BU2" s="125" t="s">
        <v>5</v>
      </c>
      <c r="BV2" s="125" t="s">
        <v>6</v>
      </c>
      <c r="BW2" s="125" t="s">
        <v>7</v>
      </c>
      <c r="BX2" s="125" t="s">
        <v>8</v>
      </c>
      <c r="BY2" s="125" t="s">
        <v>9</v>
      </c>
    </row>
    <row r="3" spans="1:77" ht="15.75" x14ac:dyDescent="0.25">
      <c r="A3" s="52" t="s">
        <v>1</v>
      </c>
      <c r="B3" s="44">
        <v>10</v>
      </c>
      <c r="C3" s="3">
        <v>10</v>
      </c>
      <c r="D3" s="3">
        <v>10</v>
      </c>
      <c r="E3" s="3">
        <v>10</v>
      </c>
      <c r="F3" s="118">
        <f>SUM(B3:E3)</f>
        <v>40</v>
      </c>
      <c r="G3" s="53">
        <f>_ověření!H2/40</f>
        <v>0</v>
      </c>
      <c r="H3" s="54" t="s">
        <v>1</v>
      </c>
      <c r="I3" s="7">
        <v>10</v>
      </c>
      <c r="J3" s="7">
        <v>10</v>
      </c>
      <c r="K3" s="7">
        <v>10</v>
      </c>
      <c r="L3" s="7">
        <v>10</v>
      </c>
      <c r="M3" s="52">
        <f>SUM(I3:L3)</f>
        <v>40</v>
      </c>
      <c r="N3" s="53">
        <f>M3/40</f>
        <v>1</v>
      </c>
      <c r="O3" s="54" t="s">
        <v>1</v>
      </c>
      <c r="P3" s="10">
        <v>9.5</v>
      </c>
      <c r="Q3" s="10">
        <v>10</v>
      </c>
      <c r="R3" s="10">
        <v>9</v>
      </c>
      <c r="S3" s="10">
        <v>10</v>
      </c>
      <c r="T3" s="52">
        <f>SUM(P3:S3)</f>
        <v>38.5</v>
      </c>
      <c r="U3" s="53">
        <f>T3/40</f>
        <v>0.96250000000000002</v>
      </c>
      <c r="V3" s="54" t="s">
        <v>1</v>
      </c>
      <c r="W3" s="10">
        <v>10</v>
      </c>
      <c r="X3" s="10">
        <v>8</v>
      </c>
      <c r="Y3" s="10">
        <v>8</v>
      </c>
      <c r="Z3" s="10">
        <v>10</v>
      </c>
      <c r="AA3" s="52">
        <f>SUM(W3:Z3)</f>
        <v>36</v>
      </c>
      <c r="AB3" s="53">
        <f>AA3/40</f>
        <v>0.9</v>
      </c>
      <c r="AC3" s="54" t="s">
        <v>1</v>
      </c>
      <c r="AD3" s="10">
        <v>8</v>
      </c>
      <c r="AE3" s="10">
        <v>10</v>
      </c>
      <c r="AF3" s="10">
        <v>4.5</v>
      </c>
      <c r="AG3" s="10">
        <v>10</v>
      </c>
      <c r="AH3" s="52">
        <f>SUM(AD3:AG3)</f>
        <v>32.5</v>
      </c>
      <c r="AI3" s="53">
        <f>AH3/40</f>
        <v>0.8125</v>
      </c>
      <c r="AJ3" s="63" t="s">
        <v>2</v>
      </c>
      <c r="AK3" s="10">
        <v>8.5</v>
      </c>
      <c r="AL3" s="10">
        <v>10</v>
      </c>
      <c r="AM3" s="10">
        <v>7</v>
      </c>
      <c r="AN3" s="10">
        <v>10</v>
      </c>
      <c r="AO3" s="11">
        <f>SUM(AK3:AN3)</f>
        <v>35.5</v>
      </c>
      <c r="AP3" s="64">
        <f>AO3/40</f>
        <v>0.88749999999999996</v>
      </c>
      <c r="AQ3" s="63" t="s">
        <v>2</v>
      </c>
      <c r="AR3" s="10">
        <v>10</v>
      </c>
      <c r="AS3" s="10">
        <v>10</v>
      </c>
      <c r="AT3" s="10">
        <v>10</v>
      </c>
      <c r="AU3" s="10">
        <v>10</v>
      </c>
      <c r="AV3" s="11">
        <f>SUM(AR3:AU3)</f>
        <v>40</v>
      </c>
      <c r="AW3" s="64">
        <f>AV3/40</f>
        <v>1</v>
      </c>
      <c r="AX3" s="52" t="s">
        <v>1</v>
      </c>
      <c r="AY3" s="10">
        <v>8.5</v>
      </c>
      <c r="AZ3" s="10">
        <v>3</v>
      </c>
      <c r="BA3" s="10">
        <v>9.5</v>
      </c>
      <c r="BB3" s="10">
        <v>9</v>
      </c>
      <c r="BC3" s="52">
        <f>SUM(AY3:BB3)</f>
        <v>30</v>
      </c>
      <c r="BD3" s="53">
        <f>BC3/40</f>
        <v>0.75</v>
      </c>
      <c r="BE3" s="68" t="s">
        <v>1</v>
      </c>
      <c r="BF3" s="3">
        <v>10</v>
      </c>
      <c r="BG3" s="3">
        <v>10</v>
      </c>
      <c r="BH3" s="3">
        <v>10</v>
      </c>
      <c r="BI3" s="3">
        <v>9</v>
      </c>
      <c r="BJ3" s="15">
        <f>SUM(BF3:BI3)</f>
        <v>39</v>
      </c>
      <c r="BK3" s="69">
        <f>BJ3/40</f>
        <v>0.97499999999999998</v>
      </c>
      <c r="BL3" s="73" t="s">
        <v>1</v>
      </c>
      <c r="BM3" s="61">
        <v>10</v>
      </c>
      <c r="BN3" s="61">
        <v>10</v>
      </c>
      <c r="BO3" s="61">
        <v>9.5</v>
      </c>
      <c r="BP3" s="61">
        <v>10</v>
      </c>
      <c r="BQ3" s="18">
        <f>SUM(BM3:BP3)</f>
        <v>39.5</v>
      </c>
      <c r="BR3" s="74">
        <f>BQ3/40</f>
        <v>0.98750000000000004</v>
      </c>
      <c r="BS3" s="78" t="s">
        <v>1</v>
      </c>
      <c r="BT3" s="21">
        <v>10</v>
      </c>
      <c r="BU3" s="21">
        <v>10</v>
      </c>
      <c r="BV3" s="21">
        <v>10</v>
      </c>
      <c r="BW3" s="21">
        <v>10</v>
      </c>
      <c r="BX3" s="23">
        <f>SUM(BT3:BW3)</f>
        <v>40</v>
      </c>
      <c r="BY3" s="79">
        <f>BX3/40</f>
        <v>1</v>
      </c>
    </row>
    <row r="4" spans="1:77" ht="15.75" x14ac:dyDescent="0.25">
      <c r="A4" s="52" t="s">
        <v>1</v>
      </c>
      <c r="B4" s="45">
        <v>10</v>
      </c>
      <c r="C4" s="1">
        <v>10</v>
      </c>
      <c r="D4" s="1">
        <v>9</v>
      </c>
      <c r="E4" s="1">
        <v>9</v>
      </c>
      <c r="F4" s="118">
        <f t="shared" ref="F4:F28" si="0">SUM(B4:E4)</f>
        <v>38</v>
      </c>
      <c r="G4" s="53">
        <f>_ověření!H3/40</f>
        <v>0</v>
      </c>
      <c r="H4" s="54" t="s">
        <v>1</v>
      </c>
      <c r="I4" s="8">
        <v>10</v>
      </c>
      <c r="J4" s="8">
        <v>1</v>
      </c>
      <c r="K4" s="8">
        <v>10</v>
      </c>
      <c r="L4" s="8">
        <v>10</v>
      </c>
      <c r="M4" s="52">
        <f t="shared" ref="M4:M25" si="1">SUM(I4:L4)</f>
        <v>31</v>
      </c>
      <c r="N4" s="53">
        <f t="shared" ref="N4:N25" si="2">M4/40</f>
        <v>0.77500000000000002</v>
      </c>
      <c r="O4" s="54" t="s">
        <v>2</v>
      </c>
      <c r="P4" s="8">
        <v>10</v>
      </c>
      <c r="Q4" s="8">
        <v>10</v>
      </c>
      <c r="R4" s="8">
        <v>10</v>
      </c>
      <c r="S4" s="8">
        <v>8.5</v>
      </c>
      <c r="T4" s="52">
        <f t="shared" ref="T4:T22" si="3">SUM(P4:S4)</f>
        <v>38.5</v>
      </c>
      <c r="U4" s="53">
        <f t="shared" ref="U4:U22" si="4">T4/40</f>
        <v>0.96250000000000002</v>
      </c>
      <c r="V4" s="54" t="s">
        <v>1</v>
      </c>
      <c r="W4" s="8">
        <v>10</v>
      </c>
      <c r="X4" s="8">
        <v>9</v>
      </c>
      <c r="Y4" s="8">
        <v>10</v>
      </c>
      <c r="Z4" s="8">
        <v>5.5</v>
      </c>
      <c r="AA4" s="52">
        <f t="shared" ref="AA4:AA24" si="5">SUM(W4:Z4)</f>
        <v>34.5</v>
      </c>
      <c r="AB4" s="53">
        <f t="shared" ref="AB4:AB24" si="6">AA4/40</f>
        <v>0.86250000000000004</v>
      </c>
      <c r="AC4" s="54" t="s">
        <v>1</v>
      </c>
      <c r="AD4" s="8">
        <v>7</v>
      </c>
      <c r="AE4" s="8">
        <v>6.5</v>
      </c>
      <c r="AF4" s="8">
        <v>7.5</v>
      </c>
      <c r="AG4" s="8">
        <v>10</v>
      </c>
      <c r="AH4" s="52">
        <f t="shared" ref="AH4:AH20" si="7">SUM(AD4:AG4)</f>
        <v>31</v>
      </c>
      <c r="AI4" s="53">
        <f t="shared" ref="AI4:AI20" si="8">AH4/40</f>
        <v>0.77500000000000002</v>
      </c>
      <c r="AJ4" s="65" t="s">
        <v>1</v>
      </c>
      <c r="AK4" s="8">
        <v>8.5</v>
      </c>
      <c r="AL4" s="8">
        <v>10</v>
      </c>
      <c r="AM4" s="8">
        <v>6</v>
      </c>
      <c r="AN4" s="8">
        <v>9</v>
      </c>
      <c r="AO4" s="12">
        <f t="shared" ref="AO4:AO24" si="9">SUM(AK4:AN4)</f>
        <v>33.5</v>
      </c>
      <c r="AP4" s="66">
        <f t="shared" ref="AP4:AP24" si="10">AO4/40</f>
        <v>0.83750000000000002</v>
      </c>
      <c r="AQ4" s="65" t="s">
        <v>1</v>
      </c>
      <c r="AR4" s="8">
        <v>10</v>
      </c>
      <c r="AS4" s="8">
        <v>9</v>
      </c>
      <c r="AT4" s="8">
        <v>9</v>
      </c>
      <c r="AU4" s="8">
        <v>10</v>
      </c>
      <c r="AV4" s="12">
        <f t="shared" ref="AV4:AV24" si="11">SUM(AR4:AU4)</f>
        <v>38</v>
      </c>
      <c r="AW4" s="66">
        <f t="shared" ref="AW4:AW24" si="12">AV4/40</f>
        <v>0.95</v>
      </c>
      <c r="AX4" s="52" t="s">
        <v>1</v>
      </c>
      <c r="AY4" s="8">
        <v>8</v>
      </c>
      <c r="AZ4" s="8">
        <v>10</v>
      </c>
      <c r="BA4" s="8">
        <v>9.5</v>
      </c>
      <c r="BB4" s="8">
        <v>2</v>
      </c>
      <c r="BC4" s="52">
        <f t="shared" ref="BC4:BC30" si="13">SUM(AY4:BB4)</f>
        <v>29.5</v>
      </c>
      <c r="BD4" s="53">
        <f t="shared" ref="BD4:BD30" si="14">BC4/40</f>
        <v>0.73750000000000004</v>
      </c>
      <c r="BE4" s="70" t="s">
        <v>1</v>
      </c>
      <c r="BF4" s="1">
        <v>10</v>
      </c>
      <c r="BG4" s="1">
        <v>9</v>
      </c>
      <c r="BH4" s="1">
        <v>10</v>
      </c>
      <c r="BI4" s="1">
        <v>8</v>
      </c>
      <c r="BJ4" s="16">
        <f t="shared" ref="BJ4:BJ27" si="15">SUM(BF4:BI4)</f>
        <v>37</v>
      </c>
      <c r="BK4" s="71">
        <f t="shared" ref="BK4:BK27" si="16">BJ4/40</f>
        <v>0.92500000000000004</v>
      </c>
      <c r="BL4" s="75" t="s">
        <v>1</v>
      </c>
      <c r="BM4" s="62">
        <v>10</v>
      </c>
      <c r="BN4" s="62">
        <v>10</v>
      </c>
      <c r="BO4" s="62">
        <v>10</v>
      </c>
      <c r="BP4" s="62">
        <v>8.5</v>
      </c>
      <c r="BQ4" s="19">
        <f t="shared" ref="BQ4:BQ22" si="17">SUM(BM4:BP4)</f>
        <v>38.5</v>
      </c>
      <c r="BR4" s="76">
        <f t="shared" ref="BR4:BR22" si="18">BQ4/40</f>
        <v>0.96250000000000002</v>
      </c>
      <c r="BS4" s="80" t="s">
        <v>1</v>
      </c>
      <c r="BT4" s="22">
        <v>10</v>
      </c>
      <c r="BU4" s="22">
        <v>10</v>
      </c>
      <c r="BV4" s="22">
        <v>10</v>
      </c>
      <c r="BW4" s="22">
        <v>9</v>
      </c>
      <c r="BX4" s="24">
        <f t="shared" ref="BX4:BX21" si="19">SUM(BT4:BW4)</f>
        <v>39</v>
      </c>
      <c r="BY4" s="81">
        <f t="shared" ref="BY4:BY21" si="20">BX4/40</f>
        <v>0.97499999999999998</v>
      </c>
    </row>
    <row r="5" spans="1:77" ht="15.75" x14ac:dyDescent="0.25">
      <c r="A5" s="52" t="s">
        <v>1</v>
      </c>
      <c r="B5" s="45">
        <v>9</v>
      </c>
      <c r="C5" s="1">
        <v>10</v>
      </c>
      <c r="D5" s="1">
        <v>9.5</v>
      </c>
      <c r="E5" s="1">
        <v>9</v>
      </c>
      <c r="F5" s="118">
        <f t="shared" si="0"/>
        <v>37.5</v>
      </c>
      <c r="G5" s="53">
        <f>_ověření!H4/40</f>
        <v>0</v>
      </c>
      <c r="H5" s="54" t="s">
        <v>1</v>
      </c>
      <c r="I5" s="8">
        <v>10</v>
      </c>
      <c r="J5" s="8">
        <v>9</v>
      </c>
      <c r="K5" s="8">
        <v>1</v>
      </c>
      <c r="L5" s="8">
        <v>10</v>
      </c>
      <c r="M5" s="52">
        <f t="shared" si="1"/>
        <v>30</v>
      </c>
      <c r="N5" s="53">
        <f t="shared" si="2"/>
        <v>0.75</v>
      </c>
      <c r="O5" s="54" t="s">
        <v>1</v>
      </c>
      <c r="P5" s="8">
        <v>9.5</v>
      </c>
      <c r="Q5" s="8">
        <v>10</v>
      </c>
      <c r="R5" s="8">
        <v>9.5</v>
      </c>
      <c r="S5" s="8">
        <v>8.5</v>
      </c>
      <c r="T5" s="52">
        <f t="shared" si="3"/>
        <v>37.5</v>
      </c>
      <c r="U5" s="53">
        <f t="shared" si="4"/>
        <v>0.9375</v>
      </c>
      <c r="V5" s="54" t="s">
        <v>1</v>
      </c>
      <c r="W5" s="8">
        <v>10</v>
      </c>
      <c r="X5" s="8">
        <v>7</v>
      </c>
      <c r="Y5" s="8">
        <v>4.5</v>
      </c>
      <c r="Z5" s="8">
        <v>4.5</v>
      </c>
      <c r="AA5" s="52">
        <f t="shared" si="5"/>
        <v>26</v>
      </c>
      <c r="AB5" s="53">
        <f t="shared" si="6"/>
        <v>0.65</v>
      </c>
      <c r="AC5" s="54" t="s">
        <v>1</v>
      </c>
      <c r="AD5" s="8">
        <v>10</v>
      </c>
      <c r="AE5" s="8">
        <v>7</v>
      </c>
      <c r="AF5" s="8">
        <v>4</v>
      </c>
      <c r="AG5" s="8">
        <v>10</v>
      </c>
      <c r="AH5" s="52">
        <f t="shared" si="7"/>
        <v>31</v>
      </c>
      <c r="AI5" s="53">
        <f t="shared" si="8"/>
        <v>0.77500000000000002</v>
      </c>
      <c r="AJ5" s="65" t="s">
        <v>1</v>
      </c>
      <c r="AK5" s="8">
        <v>7.5</v>
      </c>
      <c r="AL5" s="8">
        <v>9.5</v>
      </c>
      <c r="AM5" s="8">
        <v>9</v>
      </c>
      <c r="AN5" s="8">
        <v>7</v>
      </c>
      <c r="AO5" s="12">
        <f t="shared" si="9"/>
        <v>33</v>
      </c>
      <c r="AP5" s="66">
        <f t="shared" si="10"/>
        <v>0.82499999999999996</v>
      </c>
      <c r="AQ5" s="65" t="s">
        <v>1</v>
      </c>
      <c r="AR5" s="8">
        <v>10</v>
      </c>
      <c r="AS5" s="8">
        <v>7.5</v>
      </c>
      <c r="AT5" s="8">
        <v>10</v>
      </c>
      <c r="AU5" s="8">
        <v>10</v>
      </c>
      <c r="AV5" s="12">
        <f t="shared" si="11"/>
        <v>37.5</v>
      </c>
      <c r="AW5" s="66">
        <f t="shared" si="12"/>
        <v>0.9375</v>
      </c>
      <c r="AX5" s="52" t="s">
        <v>1</v>
      </c>
      <c r="AY5" s="8">
        <v>9</v>
      </c>
      <c r="AZ5" s="8">
        <v>10</v>
      </c>
      <c r="BA5" s="8">
        <v>9.5</v>
      </c>
      <c r="BB5" s="8">
        <v>1</v>
      </c>
      <c r="BC5" s="52">
        <f t="shared" si="13"/>
        <v>29.5</v>
      </c>
      <c r="BD5" s="53">
        <f t="shared" si="14"/>
        <v>0.73750000000000004</v>
      </c>
      <c r="BE5" s="70" t="s">
        <v>1</v>
      </c>
      <c r="BF5" s="1">
        <v>10</v>
      </c>
      <c r="BG5" s="1">
        <v>5</v>
      </c>
      <c r="BH5" s="1">
        <v>10</v>
      </c>
      <c r="BI5" s="1">
        <v>10</v>
      </c>
      <c r="BJ5" s="16">
        <f t="shared" si="15"/>
        <v>35</v>
      </c>
      <c r="BK5" s="71">
        <f t="shared" si="16"/>
        <v>0.875</v>
      </c>
      <c r="BL5" s="75" t="s">
        <v>2</v>
      </c>
      <c r="BM5" s="62">
        <v>10</v>
      </c>
      <c r="BN5" s="62">
        <v>10</v>
      </c>
      <c r="BO5" s="62">
        <v>10</v>
      </c>
      <c r="BP5" s="62">
        <v>8.5</v>
      </c>
      <c r="BQ5" s="19">
        <f t="shared" si="17"/>
        <v>38.5</v>
      </c>
      <c r="BR5" s="76">
        <f t="shared" si="18"/>
        <v>0.96250000000000002</v>
      </c>
      <c r="BS5" s="80" t="s">
        <v>1</v>
      </c>
      <c r="BT5" s="22">
        <v>8.5</v>
      </c>
      <c r="BU5" s="22">
        <v>5</v>
      </c>
      <c r="BV5" s="22">
        <v>10</v>
      </c>
      <c r="BW5" s="22">
        <v>10</v>
      </c>
      <c r="BX5" s="24">
        <f t="shared" si="19"/>
        <v>33.5</v>
      </c>
      <c r="BY5" s="81">
        <f t="shared" si="20"/>
        <v>0.83750000000000002</v>
      </c>
    </row>
    <row r="6" spans="1:77" ht="15.75" x14ac:dyDescent="0.25">
      <c r="A6" s="52" t="s">
        <v>1</v>
      </c>
      <c r="B6" s="45">
        <v>10</v>
      </c>
      <c r="C6" s="1">
        <v>8.5</v>
      </c>
      <c r="D6" s="1">
        <v>10</v>
      </c>
      <c r="E6" s="1">
        <v>9</v>
      </c>
      <c r="F6" s="118">
        <f t="shared" si="0"/>
        <v>37.5</v>
      </c>
      <c r="G6" s="53">
        <f>_ověření!H5/40</f>
        <v>0</v>
      </c>
      <c r="H6" s="54" t="s">
        <v>1</v>
      </c>
      <c r="I6" s="8">
        <v>10</v>
      </c>
      <c r="J6" s="8">
        <v>10</v>
      </c>
      <c r="K6" s="8">
        <v>2</v>
      </c>
      <c r="L6" s="8">
        <v>8</v>
      </c>
      <c r="M6" s="52">
        <f t="shared" si="1"/>
        <v>30</v>
      </c>
      <c r="N6" s="53">
        <f t="shared" si="2"/>
        <v>0.75</v>
      </c>
      <c r="O6" s="54" t="s">
        <v>1</v>
      </c>
      <c r="P6" s="8">
        <v>9.5</v>
      </c>
      <c r="Q6" s="8">
        <v>10</v>
      </c>
      <c r="R6" s="8">
        <v>10</v>
      </c>
      <c r="S6" s="8">
        <v>8</v>
      </c>
      <c r="T6" s="52">
        <f t="shared" si="3"/>
        <v>37.5</v>
      </c>
      <c r="U6" s="53">
        <f t="shared" si="4"/>
        <v>0.9375</v>
      </c>
      <c r="V6" s="54" t="s">
        <v>1</v>
      </c>
      <c r="W6" s="8">
        <v>2</v>
      </c>
      <c r="X6" s="8">
        <v>6</v>
      </c>
      <c r="Y6" s="8">
        <v>10</v>
      </c>
      <c r="Z6" s="8">
        <v>6</v>
      </c>
      <c r="AA6" s="52">
        <f t="shared" si="5"/>
        <v>24</v>
      </c>
      <c r="AB6" s="53">
        <f t="shared" si="6"/>
        <v>0.6</v>
      </c>
      <c r="AC6" s="54" t="s">
        <v>1</v>
      </c>
      <c r="AD6" s="8">
        <v>10</v>
      </c>
      <c r="AE6" s="8">
        <v>10</v>
      </c>
      <c r="AF6" s="8">
        <v>6</v>
      </c>
      <c r="AG6" s="8">
        <v>0.5</v>
      </c>
      <c r="AH6" s="52">
        <f t="shared" si="7"/>
        <v>26.5</v>
      </c>
      <c r="AI6" s="53">
        <f t="shared" si="8"/>
        <v>0.66249999999999998</v>
      </c>
      <c r="AJ6" s="65" t="s">
        <v>2</v>
      </c>
      <c r="AK6" s="8">
        <v>7</v>
      </c>
      <c r="AL6" s="8">
        <v>8</v>
      </c>
      <c r="AM6" s="8">
        <v>7</v>
      </c>
      <c r="AN6" s="8">
        <v>9.5</v>
      </c>
      <c r="AO6" s="12">
        <f t="shared" si="9"/>
        <v>31.5</v>
      </c>
      <c r="AP6" s="66">
        <f t="shared" si="10"/>
        <v>0.78749999999999998</v>
      </c>
      <c r="AQ6" s="65" t="s">
        <v>1</v>
      </c>
      <c r="AR6" s="8">
        <v>10</v>
      </c>
      <c r="AS6" s="8">
        <v>8</v>
      </c>
      <c r="AT6" s="8">
        <v>8</v>
      </c>
      <c r="AU6" s="8">
        <v>10</v>
      </c>
      <c r="AV6" s="12">
        <f t="shared" si="11"/>
        <v>36</v>
      </c>
      <c r="AW6" s="66">
        <f t="shared" si="12"/>
        <v>0.9</v>
      </c>
      <c r="AX6" s="52" t="s">
        <v>1</v>
      </c>
      <c r="AY6" s="8">
        <v>8</v>
      </c>
      <c r="AZ6" s="8">
        <v>10</v>
      </c>
      <c r="BA6" s="8">
        <v>8.5</v>
      </c>
      <c r="BB6" s="8">
        <v>2</v>
      </c>
      <c r="BC6" s="52">
        <f t="shared" si="13"/>
        <v>28.5</v>
      </c>
      <c r="BD6" s="53">
        <f t="shared" si="14"/>
        <v>0.71250000000000002</v>
      </c>
      <c r="BE6" s="70" t="s">
        <v>2</v>
      </c>
      <c r="BF6" s="1">
        <v>9.5</v>
      </c>
      <c r="BG6" s="1">
        <v>6</v>
      </c>
      <c r="BH6" s="1">
        <v>8.5</v>
      </c>
      <c r="BI6" s="1">
        <v>10</v>
      </c>
      <c r="BJ6" s="16">
        <f t="shared" si="15"/>
        <v>34</v>
      </c>
      <c r="BK6" s="71">
        <f t="shared" si="16"/>
        <v>0.85</v>
      </c>
      <c r="BL6" s="75" t="s">
        <v>1</v>
      </c>
      <c r="BM6" s="62">
        <v>8</v>
      </c>
      <c r="BN6" s="62">
        <v>10</v>
      </c>
      <c r="BO6" s="62">
        <v>9.5</v>
      </c>
      <c r="BP6" s="62">
        <v>10</v>
      </c>
      <c r="BQ6" s="19">
        <f t="shared" si="17"/>
        <v>37.5</v>
      </c>
      <c r="BR6" s="76">
        <f t="shared" si="18"/>
        <v>0.9375</v>
      </c>
      <c r="BS6" s="80" t="s">
        <v>1</v>
      </c>
      <c r="BT6" s="22">
        <v>10</v>
      </c>
      <c r="BU6" s="22">
        <v>9</v>
      </c>
      <c r="BV6" s="22">
        <v>8.5</v>
      </c>
      <c r="BW6" s="22">
        <v>3.5</v>
      </c>
      <c r="BX6" s="24">
        <f t="shared" si="19"/>
        <v>31</v>
      </c>
      <c r="BY6" s="81">
        <f t="shared" si="20"/>
        <v>0.77500000000000002</v>
      </c>
    </row>
    <row r="7" spans="1:77" ht="15.75" x14ac:dyDescent="0.25">
      <c r="A7" s="52" t="s">
        <v>1</v>
      </c>
      <c r="B7" s="45">
        <v>9.5</v>
      </c>
      <c r="C7" s="1">
        <v>10</v>
      </c>
      <c r="D7" s="1">
        <v>9.5</v>
      </c>
      <c r="E7" s="1">
        <v>8</v>
      </c>
      <c r="F7" s="118">
        <f t="shared" si="0"/>
        <v>37</v>
      </c>
      <c r="G7" s="53">
        <f>_ověření!H6/40</f>
        <v>0</v>
      </c>
      <c r="H7" s="54" t="s">
        <v>1</v>
      </c>
      <c r="I7" s="8">
        <v>10</v>
      </c>
      <c r="J7" s="8">
        <v>6</v>
      </c>
      <c r="K7" s="8">
        <v>10</v>
      </c>
      <c r="L7" s="8">
        <v>4</v>
      </c>
      <c r="M7" s="52">
        <f t="shared" si="1"/>
        <v>30</v>
      </c>
      <c r="N7" s="53">
        <f t="shared" si="2"/>
        <v>0.75</v>
      </c>
      <c r="O7" s="54" t="s">
        <v>1</v>
      </c>
      <c r="P7" s="8">
        <v>10</v>
      </c>
      <c r="Q7" s="8">
        <v>10</v>
      </c>
      <c r="R7" s="8">
        <v>7.5</v>
      </c>
      <c r="S7" s="8">
        <v>8.5</v>
      </c>
      <c r="T7" s="52">
        <f t="shared" si="3"/>
        <v>36</v>
      </c>
      <c r="U7" s="53">
        <f t="shared" si="4"/>
        <v>0.9</v>
      </c>
      <c r="V7" s="54" t="s">
        <v>2</v>
      </c>
      <c r="W7" s="8">
        <v>5</v>
      </c>
      <c r="X7" s="8">
        <v>7.5</v>
      </c>
      <c r="Y7" s="8">
        <v>5</v>
      </c>
      <c r="Z7" s="8">
        <v>4.5</v>
      </c>
      <c r="AA7" s="52">
        <f t="shared" si="5"/>
        <v>22</v>
      </c>
      <c r="AB7" s="53">
        <f t="shared" si="6"/>
        <v>0.55000000000000004</v>
      </c>
      <c r="AC7" s="54" t="s">
        <v>1</v>
      </c>
      <c r="AD7" s="8">
        <v>8</v>
      </c>
      <c r="AE7" s="8">
        <v>10</v>
      </c>
      <c r="AF7" s="8">
        <v>4</v>
      </c>
      <c r="AG7" s="8">
        <v>4</v>
      </c>
      <c r="AH7" s="52">
        <f t="shared" si="7"/>
        <v>26</v>
      </c>
      <c r="AI7" s="53">
        <f t="shared" si="8"/>
        <v>0.65</v>
      </c>
      <c r="AJ7" s="65" t="s">
        <v>1</v>
      </c>
      <c r="AK7" s="8">
        <v>7</v>
      </c>
      <c r="AL7" s="8">
        <v>7</v>
      </c>
      <c r="AM7" s="8">
        <v>7.5</v>
      </c>
      <c r="AN7" s="8">
        <v>9</v>
      </c>
      <c r="AO7" s="12">
        <f t="shared" si="9"/>
        <v>30.5</v>
      </c>
      <c r="AP7" s="66">
        <f t="shared" si="10"/>
        <v>0.76249999999999996</v>
      </c>
      <c r="AQ7" s="65" t="s">
        <v>1</v>
      </c>
      <c r="AR7" s="8">
        <v>9.5</v>
      </c>
      <c r="AS7" s="8">
        <v>8</v>
      </c>
      <c r="AT7" s="8">
        <v>8</v>
      </c>
      <c r="AU7" s="8">
        <v>10</v>
      </c>
      <c r="AV7" s="12">
        <f t="shared" si="11"/>
        <v>35.5</v>
      </c>
      <c r="AW7" s="66">
        <f t="shared" si="12"/>
        <v>0.88749999999999996</v>
      </c>
      <c r="AX7" s="52" t="s">
        <v>1</v>
      </c>
      <c r="AY7" s="8">
        <v>8.5</v>
      </c>
      <c r="AZ7" s="8">
        <v>4.5</v>
      </c>
      <c r="BA7" s="8">
        <v>6.5</v>
      </c>
      <c r="BB7" s="8">
        <v>9</v>
      </c>
      <c r="BC7" s="52">
        <f t="shared" si="13"/>
        <v>28.5</v>
      </c>
      <c r="BD7" s="53">
        <f t="shared" si="14"/>
        <v>0.71250000000000002</v>
      </c>
      <c r="BE7" s="70" t="s">
        <v>1</v>
      </c>
      <c r="BF7" s="1">
        <v>10</v>
      </c>
      <c r="BG7" s="1">
        <v>6</v>
      </c>
      <c r="BH7" s="1">
        <v>7</v>
      </c>
      <c r="BI7" s="1">
        <v>8</v>
      </c>
      <c r="BJ7" s="16">
        <f t="shared" si="15"/>
        <v>31</v>
      </c>
      <c r="BK7" s="71">
        <f t="shared" si="16"/>
        <v>0.77500000000000002</v>
      </c>
      <c r="BL7" s="75" t="s">
        <v>1</v>
      </c>
      <c r="BM7" s="62">
        <v>9.5</v>
      </c>
      <c r="BN7" s="62">
        <v>10</v>
      </c>
      <c r="BO7" s="62">
        <v>10</v>
      </c>
      <c r="BP7" s="62">
        <v>6</v>
      </c>
      <c r="BQ7" s="19">
        <f t="shared" si="17"/>
        <v>35.5</v>
      </c>
      <c r="BR7" s="76">
        <f t="shared" si="18"/>
        <v>0.88749999999999996</v>
      </c>
      <c r="BS7" s="80" t="s">
        <v>1</v>
      </c>
      <c r="BT7" s="22">
        <v>10</v>
      </c>
      <c r="BU7" s="22">
        <v>1</v>
      </c>
      <c r="BV7" s="22">
        <v>8.5</v>
      </c>
      <c r="BW7" s="22">
        <v>10</v>
      </c>
      <c r="BX7" s="24">
        <f t="shared" si="19"/>
        <v>29.5</v>
      </c>
      <c r="BY7" s="81">
        <f t="shared" si="20"/>
        <v>0.73750000000000004</v>
      </c>
    </row>
    <row r="8" spans="1:77" ht="15.75" x14ac:dyDescent="0.25">
      <c r="A8" s="52" t="s">
        <v>2</v>
      </c>
      <c r="B8" s="45">
        <v>10</v>
      </c>
      <c r="C8" s="1">
        <v>10</v>
      </c>
      <c r="D8" s="1">
        <v>10</v>
      </c>
      <c r="E8" s="1">
        <v>7</v>
      </c>
      <c r="F8" s="118">
        <f t="shared" si="0"/>
        <v>37</v>
      </c>
      <c r="G8" s="53">
        <f>_ověření!H7/40</f>
        <v>0</v>
      </c>
      <c r="H8" s="54" t="s">
        <v>1</v>
      </c>
      <c r="I8" s="8">
        <v>9.5</v>
      </c>
      <c r="J8" s="8">
        <v>9</v>
      </c>
      <c r="K8" s="8">
        <v>7</v>
      </c>
      <c r="L8" s="8">
        <v>4</v>
      </c>
      <c r="M8" s="52">
        <f t="shared" si="1"/>
        <v>29.5</v>
      </c>
      <c r="N8" s="53">
        <f t="shared" si="2"/>
        <v>0.73750000000000004</v>
      </c>
      <c r="O8" s="54" t="s">
        <v>1</v>
      </c>
      <c r="P8" s="8">
        <v>9.5</v>
      </c>
      <c r="Q8" s="8">
        <v>10</v>
      </c>
      <c r="R8" s="8">
        <v>9</v>
      </c>
      <c r="S8" s="8">
        <v>7.5</v>
      </c>
      <c r="T8" s="52">
        <f t="shared" si="3"/>
        <v>36</v>
      </c>
      <c r="U8" s="53">
        <f t="shared" si="4"/>
        <v>0.9</v>
      </c>
      <c r="V8" s="54" t="s">
        <v>2</v>
      </c>
      <c r="W8" s="8">
        <v>2</v>
      </c>
      <c r="X8" s="8">
        <v>8</v>
      </c>
      <c r="Y8" s="8">
        <v>7</v>
      </c>
      <c r="Z8" s="8">
        <v>4</v>
      </c>
      <c r="AA8" s="52">
        <f t="shared" si="5"/>
        <v>21</v>
      </c>
      <c r="AB8" s="53">
        <f t="shared" si="6"/>
        <v>0.52500000000000002</v>
      </c>
      <c r="AC8" s="54" t="s">
        <v>1</v>
      </c>
      <c r="AD8" s="8">
        <v>8</v>
      </c>
      <c r="AE8" s="8">
        <v>9.5</v>
      </c>
      <c r="AF8" s="8">
        <v>1</v>
      </c>
      <c r="AG8" s="8">
        <v>4.5</v>
      </c>
      <c r="AH8" s="52">
        <f t="shared" si="7"/>
        <v>23</v>
      </c>
      <c r="AI8" s="53">
        <f t="shared" si="8"/>
        <v>0.57499999999999996</v>
      </c>
      <c r="AJ8" s="65" t="s">
        <v>1</v>
      </c>
      <c r="AK8" s="8">
        <v>8.5</v>
      </c>
      <c r="AL8" s="8">
        <v>10</v>
      </c>
      <c r="AM8" s="8">
        <v>7</v>
      </c>
      <c r="AN8" s="8">
        <v>3</v>
      </c>
      <c r="AO8" s="12">
        <f t="shared" si="9"/>
        <v>28.5</v>
      </c>
      <c r="AP8" s="66">
        <f t="shared" si="10"/>
        <v>0.71250000000000002</v>
      </c>
      <c r="AQ8" s="65" t="s">
        <v>1</v>
      </c>
      <c r="AR8" s="8">
        <v>10</v>
      </c>
      <c r="AS8" s="8">
        <v>9</v>
      </c>
      <c r="AT8" s="8">
        <v>8.5</v>
      </c>
      <c r="AU8" s="8">
        <v>8</v>
      </c>
      <c r="AV8" s="12">
        <f t="shared" si="11"/>
        <v>35.5</v>
      </c>
      <c r="AW8" s="66">
        <f t="shared" si="12"/>
        <v>0.88749999999999996</v>
      </c>
      <c r="AX8" s="52" t="s">
        <v>1</v>
      </c>
      <c r="AY8" s="8">
        <v>7.5</v>
      </c>
      <c r="AZ8" s="8">
        <v>9</v>
      </c>
      <c r="BA8" s="8">
        <v>4.5</v>
      </c>
      <c r="BB8" s="8">
        <v>5</v>
      </c>
      <c r="BC8" s="52">
        <f t="shared" si="13"/>
        <v>26</v>
      </c>
      <c r="BD8" s="53">
        <f t="shared" si="14"/>
        <v>0.65</v>
      </c>
      <c r="BE8" s="70" t="s">
        <v>1</v>
      </c>
      <c r="BF8" s="1">
        <v>10</v>
      </c>
      <c r="BG8" s="1">
        <v>6</v>
      </c>
      <c r="BH8" s="1">
        <v>6</v>
      </c>
      <c r="BI8" s="1">
        <v>8</v>
      </c>
      <c r="BJ8" s="16">
        <f t="shared" si="15"/>
        <v>30</v>
      </c>
      <c r="BK8" s="71">
        <f t="shared" si="16"/>
        <v>0.75</v>
      </c>
      <c r="BL8" s="75" t="s">
        <v>1</v>
      </c>
      <c r="BM8" s="62">
        <v>10</v>
      </c>
      <c r="BN8" s="62">
        <v>9</v>
      </c>
      <c r="BO8" s="62">
        <v>10</v>
      </c>
      <c r="BP8" s="62">
        <v>6.5</v>
      </c>
      <c r="BQ8" s="19">
        <f t="shared" si="17"/>
        <v>35.5</v>
      </c>
      <c r="BR8" s="76">
        <f t="shared" si="18"/>
        <v>0.88749999999999996</v>
      </c>
      <c r="BS8" s="80" t="s">
        <v>2</v>
      </c>
      <c r="BT8" s="22">
        <v>9.5</v>
      </c>
      <c r="BU8" s="22">
        <v>10</v>
      </c>
      <c r="BV8" s="22">
        <v>5</v>
      </c>
      <c r="BW8" s="22">
        <v>3.5</v>
      </c>
      <c r="BX8" s="24">
        <f t="shared" si="19"/>
        <v>28</v>
      </c>
      <c r="BY8" s="81">
        <f t="shared" si="20"/>
        <v>0.7</v>
      </c>
    </row>
    <row r="9" spans="1:77" ht="15.75" x14ac:dyDescent="0.25">
      <c r="A9" s="52" t="s">
        <v>1</v>
      </c>
      <c r="B9" s="45">
        <v>10</v>
      </c>
      <c r="C9" s="1">
        <v>10</v>
      </c>
      <c r="D9" s="1">
        <v>10</v>
      </c>
      <c r="E9" s="1">
        <v>7</v>
      </c>
      <c r="F9" s="118">
        <f t="shared" si="0"/>
        <v>37</v>
      </c>
      <c r="G9" s="53">
        <f>_ověření!H8/40</f>
        <v>0</v>
      </c>
      <c r="H9" s="54" t="s">
        <v>1</v>
      </c>
      <c r="I9" s="8">
        <v>8</v>
      </c>
      <c r="J9" s="8">
        <v>10</v>
      </c>
      <c r="K9" s="8">
        <v>8.5</v>
      </c>
      <c r="L9" s="8">
        <v>1</v>
      </c>
      <c r="M9" s="52">
        <f t="shared" si="1"/>
        <v>27.5</v>
      </c>
      <c r="N9" s="53">
        <f t="shared" si="2"/>
        <v>0.6875</v>
      </c>
      <c r="O9" s="54" t="s">
        <v>2</v>
      </c>
      <c r="P9" s="8">
        <v>9.5</v>
      </c>
      <c r="Q9" s="8">
        <v>10</v>
      </c>
      <c r="R9" s="8">
        <v>8</v>
      </c>
      <c r="S9" s="8">
        <v>7</v>
      </c>
      <c r="T9" s="52">
        <f t="shared" si="3"/>
        <v>34.5</v>
      </c>
      <c r="U9" s="53">
        <f t="shared" si="4"/>
        <v>0.86250000000000004</v>
      </c>
      <c r="V9" s="54" t="s">
        <v>1</v>
      </c>
      <c r="W9" s="8">
        <v>4</v>
      </c>
      <c r="X9" s="8">
        <v>7.5</v>
      </c>
      <c r="Y9" s="8">
        <v>5</v>
      </c>
      <c r="Z9" s="8">
        <v>3.5</v>
      </c>
      <c r="AA9" s="52">
        <f t="shared" si="5"/>
        <v>20</v>
      </c>
      <c r="AB9" s="53">
        <f t="shared" si="6"/>
        <v>0.5</v>
      </c>
      <c r="AC9" s="54" t="s">
        <v>1</v>
      </c>
      <c r="AD9" s="8">
        <v>8</v>
      </c>
      <c r="AE9" s="8">
        <v>6</v>
      </c>
      <c r="AF9" s="8">
        <v>7.5</v>
      </c>
      <c r="AG9" s="8">
        <v>0.5</v>
      </c>
      <c r="AH9" s="52">
        <f t="shared" si="7"/>
        <v>22</v>
      </c>
      <c r="AI9" s="53">
        <f t="shared" si="8"/>
        <v>0.55000000000000004</v>
      </c>
      <c r="AJ9" s="65" t="s">
        <v>1</v>
      </c>
      <c r="AK9" s="8">
        <v>8.5</v>
      </c>
      <c r="AL9" s="8">
        <v>8.5</v>
      </c>
      <c r="AM9" s="8">
        <v>5</v>
      </c>
      <c r="AN9" s="8">
        <v>5</v>
      </c>
      <c r="AO9" s="12">
        <f t="shared" si="9"/>
        <v>27</v>
      </c>
      <c r="AP9" s="66">
        <f t="shared" si="10"/>
        <v>0.67500000000000004</v>
      </c>
      <c r="AQ9" s="65" t="s">
        <v>1</v>
      </c>
      <c r="AR9" s="8">
        <v>9.5</v>
      </c>
      <c r="AS9" s="8">
        <v>9</v>
      </c>
      <c r="AT9" s="8">
        <v>6.5</v>
      </c>
      <c r="AU9" s="8">
        <v>10</v>
      </c>
      <c r="AV9" s="12">
        <f t="shared" si="11"/>
        <v>35</v>
      </c>
      <c r="AW9" s="66">
        <f t="shared" si="12"/>
        <v>0.875</v>
      </c>
      <c r="AX9" s="52" t="s">
        <v>1</v>
      </c>
      <c r="AY9" s="8">
        <v>10</v>
      </c>
      <c r="AZ9" s="8">
        <v>6</v>
      </c>
      <c r="BA9" s="8">
        <v>2.5</v>
      </c>
      <c r="BB9" s="8">
        <v>5</v>
      </c>
      <c r="BC9" s="52">
        <f t="shared" si="13"/>
        <v>23.5</v>
      </c>
      <c r="BD9" s="53">
        <f t="shared" si="14"/>
        <v>0.58750000000000002</v>
      </c>
      <c r="BE9" s="70" t="s">
        <v>1</v>
      </c>
      <c r="BF9" s="1">
        <v>10</v>
      </c>
      <c r="BG9" s="1">
        <v>10</v>
      </c>
      <c r="BH9" s="1">
        <v>7</v>
      </c>
      <c r="BI9" s="1">
        <v>3</v>
      </c>
      <c r="BJ9" s="16">
        <f t="shared" si="15"/>
        <v>30</v>
      </c>
      <c r="BK9" s="71">
        <f t="shared" si="16"/>
        <v>0.75</v>
      </c>
      <c r="BL9" s="75" t="s">
        <v>2</v>
      </c>
      <c r="BM9" s="62">
        <v>10</v>
      </c>
      <c r="BN9" s="62">
        <v>9</v>
      </c>
      <c r="BO9" s="62">
        <v>7</v>
      </c>
      <c r="BP9" s="62">
        <v>8.5</v>
      </c>
      <c r="BQ9" s="19">
        <f t="shared" si="17"/>
        <v>34.5</v>
      </c>
      <c r="BR9" s="76">
        <f t="shared" si="18"/>
        <v>0.86250000000000004</v>
      </c>
      <c r="BS9" s="80" t="s">
        <v>2</v>
      </c>
      <c r="BT9" s="22">
        <v>7</v>
      </c>
      <c r="BU9" s="22">
        <v>10</v>
      </c>
      <c r="BV9" s="22">
        <v>7</v>
      </c>
      <c r="BW9" s="22">
        <v>2.5</v>
      </c>
      <c r="BX9" s="24">
        <f t="shared" si="19"/>
        <v>26.5</v>
      </c>
      <c r="BY9" s="81">
        <f t="shared" si="20"/>
        <v>0.66249999999999998</v>
      </c>
    </row>
    <row r="10" spans="1:77" ht="15.75" x14ac:dyDescent="0.25">
      <c r="A10" s="52" t="s">
        <v>2</v>
      </c>
      <c r="B10" s="45">
        <v>6</v>
      </c>
      <c r="C10" s="1">
        <v>10</v>
      </c>
      <c r="D10" s="1">
        <v>10</v>
      </c>
      <c r="E10" s="1">
        <v>10</v>
      </c>
      <c r="F10" s="118">
        <f t="shared" si="0"/>
        <v>36</v>
      </c>
      <c r="G10" s="53">
        <f>_ověření!H9/40</f>
        <v>0</v>
      </c>
      <c r="H10" s="54" t="s">
        <v>1</v>
      </c>
      <c r="I10" s="8">
        <v>10</v>
      </c>
      <c r="J10" s="8">
        <v>3</v>
      </c>
      <c r="K10" s="8">
        <v>10</v>
      </c>
      <c r="L10" s="8">
        <v>4.5</v>
      </c>
      <c r="M10" s="52">
        <f t="shared" si="1"/>
        <v>27.5</v>
      </c>
      <c r="N10" s="53">
        <f t="shared" si="2"/>
        <v>0.6875</v>
      </c>
      <c r="O10" s="54" t="s">
        <v>1</v>
      </c>
      <c r="P10" s="8">
        <v>8.5</v>
      </c>
      <c r="Q10" s="8">
        <v>10</v>
      </c>
      <c r="R10" s="8">
        <v>7</v>
      </c>
      <c r="S10" s="8">
        <v>8.5</v>
      </c>
      <c r="T10" s="52">
        <f t="shared" si="3"/>
        <v>34</v>
      </c>
      <c r="U10" s="53">
        <f t="shared" si="4"/>
        <v>0.85</v>
      </c>
      <c r="V10" s="54" t="s">
        <v>2</v>
      </c>
      <c r="W10" s="8">
        <v>3.5</v>
      </c>
      <c r="X10" s="8">
        <v>6</v>
      </c>
      <c r="Y10" s="8">
        <v>3</v>
      </c>
      <c r="Z10" s="8">
        <v>7</v>
      </c>
      <c r="AA10" s="52">
        <f t="shared" si="5"/>
        <v>19.5</v>
      </c>
      <c r="AB10" s="53">
        <f t="shared" si="6"/>
        <v>0.48749999999999999</v>
      </c>
      <c r="AC10" s="54" t="s">
        <v>2</v>
      </c>
      <c r="AD10" s="8">
        <v>7</v>
      </c>
      <c r="AE10" s="8">
        <v>3</v>
      </c>
      <c r="AF10" s="8">
        <v>0.5</v>
      </c>
      <c r="AG10" s="8">
        <v>10</v>
      </c>
      <c r="AH10" s="52">
        <f t="shared" si="7"/>
        <v>20.5</v>
      </c>
      <c r="AI10" s="53">
        <f t="shared" si="8"/>
        <v>0.51249999999999996</v>
      </c>
      <c r="AJ10" s="65" t="s">
        <v>1</v>
      </c>
      <c r="AK10" s="8">
        <v>8.5</v>
      </c>
      <c r="AL10" s="8">
        <v>10</v>
      </c>
      <c r="AM10" s="8">
        <v>3.5</v>
      </c>
      <c r="AN10" s="8">
        <v>4.5</v>
      </c>
      <c r="AO10" s="12">
        <f t="shared" si="9"/>
        <v>26.5</v>
      </c>
      <c r="AP10" s="66">
        <f t="shared" si="10"/>
        <v>0.66249999999999998</v>
      </c>
      <c r="AQ10" s="65" t="s">
        <v>1</v>
      </c>
      <c r="AR10" s="8">
        <v>10</v>
      </c>
      <c r="AS10" s="8">
        <v>9</v>
      </c>
      <c r="AT10" s="8">
        <v>9</v>
      </c>
      <c r="AU10" s="8">
        <v>7</v>
      </c>
      <c r="AV10" s="12">
        <f t="shared" si="11"/>
        <v>35</v>
      </c>
      <c r="AW10" s="66">
        <f t="shared" si="12"/>
        <v>0.875</v>
      </c>
      <c r="AX10" s="52" t="s">
        <v>1</v>
      </c>
      <c r="AY10" s="8">
        <v>8.5</v>
      </c>
      <c r="AZ10" s="8">
        <v>7</v>
      </c>
      <c r="BA10" s="8">
        <v>4</v>
      </c>
      <c r="BB10" s="8">
        <v>4</v>
      </c>
      <c r="BC10" s="52">
        <f t="shared" si="13"/>
        <v>23.5</v>
      </c>
      <c r="BD10" s="53">
        <f t="shared" si="14"/>
        <v>0.58750000000000002</v>
      </c>
      <c r="BE10" s="70" t="s">
        <v>1</v>
      </c>
      <c r="BF10" s="1">
        <v>10</v>
      </c>
      <c r="BG10" s="1">
        <v>5</v>
      </c>
      <c r="BH10" s="1">
        <v>5</v>
      </c>
      <c r="BI10" s="1">
        <v>10</v>
      </c>
      <c r="BJ10" s="16">
        <f t="shared" si="15"/>
        <v>30</v>
      </c>
      <c r="BK10" s="71">
        <f t="shared" si="16"/>
        <v>0.75</v>
      </c>
      <c r="BL10" s="75" t="s">
        <v>1</v>
      </c>
      <c r="BM10" s="62">
        <v>8</v>
      </c>
      <c r="BN10" s="62">
        <v>9</v>
      </c>
      <c r="BO10" s="62">
        <v>8.5</v>
      </c>
      <c r="BP10" s="62">
        <v>9</v>
      </c>
      <c r="BQ10" s="19">
        <f t="shared" si="17"/>
        <v>34.5</v>
      </c>
      <c r="BR10" s="76">
        <f t="shared" si="18"/>
        <v>0.86250000000000004</v>
      </c>
      <c r="BS10" s="80" t="s">
        <v>2</v>
      </c>
      <c r="BT10" s="22">
        <v>10</v>
      </c>
      <c r="BU10" s="22">
        <v>10</v>
      </c>
      <c r="BV10" s="22">
        <v>3</v>
      </c>
      <c r="BW10" s="22">
        <v>3</v>
      </c>
      <c r="BX10" s="24">
        <f t="shared" si="19"/>
        <v>26</v>
      </c>
      <c r="BY10" s="81">
        <f t="shared" si="20"/>
        <v>0.65</v>
      </c>
    </row>
    <row r="11" spans="1:77" ht="15.75" x14ac:dyDescent="0.25">
      <c r="A11" s="52" t="s">
        <v>1</v>
      </c>
      <c r="B11" s="45">
        <v>10</v>
      </c>
      <c r="C11" s="1">
        <v>6</v>
      </c>
      <c r="D11" s="1">
        <v>10</v>
      </c>
      <c r="E11" s="1">
        <v>10</v>
      </c>
      <c r="F11" s="118">
        <f t="shared" si="0"/>
        <v>36</v>
      </c>
      <c r="G11" s="53">
        <f>_ověření!H10/40</f>
        <v>0</v>
      </c>
      <c r="H11" s="54" t="s">
        <v>1</v>
      </c>
      <c r="I11" s="8">
        <v>10</v>
      </c>
      <c r="J11" s="8">
        <v>5</v>
      </c>
      <c r="K11" s="8">
        <v>10</v>
      </c>
      <c r="L11" s="8">
        <v>2</v>
      </c>
      <c r="M11" s="52">
        <f t="shared" si="1"/>
        <v>27</v>
      </c>
      <c r="N11" s="53">
        <f t="shared" si="2"/>
        <v>0.67500000000000004</v>
      </c>
      <c r="O11" s="54" t="s">
        <v>1</v>
      </c>
      <c r="P11" s="8">
        <v>8</v>
      </c>
      <c r="Q11" s="8">
        <v>10</v>
      </c>
      <c r="R11" s="8">
        <v>7.5</v>
      </c>
      <c r="S11" s="8">
        <v>7</v>
      </c>
      <c r="T11" s="52">
        <f t="shared" si="3"/>
        <v>32.5</v>
      </c>
      <c r="U11" s="53">
        <f t="shared" si="4"/>
        <v>0.8125</v>
      </c>
      <c r="V11" s="54" t="s">
        <v>1</v>
      </c>
      <c r="W11" s="8">
        <v>3</v>
      </c>
      <c r="X11" s="8">
        <v>6</v>
      </c>
      <c r="Y11" s="8">
        <v>5</v>
      </c>
      <c r="Z11" s="8">
        <v>5</v>
      </c>
      <c r="AA11" s="52">
        <f t="shared" si="5"/>
        <v>19</v>
      </c>
      <c r="AB11" s="53">
        <f t="shared" si="6"/>
        <v>0.47499999999999998</v>
      </c>
      <c r="AC11" s="54" t="s">
        <v>2</v>
      </c>
      <c r="AD11" s="8">
        <v>8</v>
      </c>
      <c r="AE11" s="8">
        <v>6.5</v>
      </c>
      <c r="AF11" s="8">
        <v>1</v>
      </c>
      <c r="AG11" s="8">
        <v>4</v>
      </c>
      <c r="AH11" s="52">
        <f t="shared" si="7"/>
        <v>19.5</v>
      </c>
      <c r="AI11" s="53">
        <f t="shared" si="8"/>
        <v>0.48749999999999999</v>
      </c>
      <c r="AJ11" s="65" t="s">
        <v>1</v>
      </c>
      <c r="AK11" s="8">
        <v>5</v>
      </c>
      <c r="AL11" s="8">
        <v>9.5</v>
      </c>
      <c r="AM11" s="8">
        <v>2</v>
      </c>
      <c r="AN11" s="8">
        <v>9.5</v>
      </c>
      <c r="AO11" s="12">
        <f t="shared" si="9"/>
        <v>26</v>
      </c>
      <c r="AP11" s="66">
        <f t="shared" si="10"/>
        <v>0.65</v>
      </c>
      <c r="AQ11" s="65" t="s">
        <v>1</v>
      </c>
      <c r="AR11" s="8">
        <v>10</v>
      </c>
      <c r="AS11" s="8">
        <v>7</v>
      </c>
      <c r="AT11" s="8">
        <v>7.5</v>
      </c>
      <c r="AU11" s="8">
        <v>10</v>
      </c>
      <c r="AV11" s="12">
        <f t="shared" si="11"/>
        <v>34.5</v>
      </c>
      <c r="AW11" s="66">
        <f t="shared" si="12"/>
        <v>0.86250000000000004</v>
      </c>
      <c r="AX11" s="52" t="s">
        <v>1</v>
      </c>
      <c r="AY11" s="8">
        <v>2.5</v>
      </c>
      <c r="AZ11" s="8">
        <v>9.5</v>
      </c>
      <c r="BA11" s="8">
        <v>7</v>
      </c>
      <c r="BB11" s="8">
        <v>3</v>
      </c>
      <c r="BC11" s="52">
        <f t="shared" si="13"/>
        <v>22</v>
      </c>
      <c r="BD11" s="53">
        <f t="shared" si="14"/>
        <v>0.55000000000000004</v>
      </c>
      <c r="BE11" s="70" t="s">
        <v>1</v>
      </c>
      <c r="BF11" s="1">
        <v>10</v>
      </c>
      <c r="BG11" s="1">
        <v>6.5</v>
      </c>
      <c r="BH11" s="1">
        <v>9</v>
      </c>
      <c r="BI11" s="1">
        <v>4.5</v>
      </c>
      <c r="BJ11" s="16">
        <f t="shared" si="15"/>
        <v>30</v>
      </c>
      <c r="BK11" s="71">
        <f t="shared" si="16"/>
        <v>0.75</v>
      </c>
      <c r="BL11" s="75" t="s">
        <v>1</v>
      </c>
      <c r="BM11" s="62">
        <v>8</v>
      </c>
      <c r="BN11" s="62">
        <v>10</v>
      </c>
      <c r="BO11" s="62">
        <v>7</v>
      </c>
      <c r="BP11" s="62">
        <v>8.5</v>
      </c>
      <c r="BQ11" s="19">
        <f t="shared" si="17"/>
        <v>33.5</v>
      </c>
      <c r="BR11" s="76">
        <f t="shared" si="18"/>
        <v>0.83750000000000002</v>
      </c>
      <c r="BS11" s="80" t="s">
        <v>1</v>
      </c>
      <c r="BT11" s="22">
        <v>10</v>
      </c>
      <c r="BU11" s="22">
        <v>10</v>
      </c>
      <c r="BV11" s="22">
        <v>4</v>
      </c>
      <c r="BW11" s="22">
        <v>1.5</v>
      </c>
      <c r="BX11" s="24">
        <f t="shared" si="19"/>
        <v>25.5</v>
      </c>
      <c r="BY11" s="81">
        <f t="shared" si="20"/>
        <v>0.63749999999999996</v>
      </c>
    </row>
    <row r="12" spans="1:77" ht="15.75" x14ac:dyDescent="0.25">
      <c r="A12" s="52" t="s">
        <v>1</v>
      </c>
      <c r="B12" s="45">
        <v>10</v>
      </c>
      <c r="C12" s="1">
        <v>6</v>
      </c>
      <c r="D12" s="1">
        <v>10</v>
      </c>
      <c r="E12" s="1">
        <v>10</v>
      </c>
      <c r="F12" s="118">
        <f t="shared" si="0"/>
        <v>36</v>
      </c>
      <c r="G12" s="53">
        <f>_ověření!H11/40</f>
        <v>0</v>
      </c>
      <c r="H12" s="54" t="s">
        <v>1</v>
      </c>
      <c r="I12" s="8">
        <v>10</v>
      </c>
      <c r="J12" s="8">
        <v>1</v>
      </c>
      <c r="K12" s="8">
        <v>10</v>
      </c>
      <c r="L12" s="8">
        <v>4</v>
      </c>
      <c r="M12" s="52">
        <f t="shared" si="1"/>
        <v>25</v>
      </c>
      <c r="N12" s="53">
        <f t="shared" si="2"/>
        <v>0.625</v>
      </c>
      <c r="O12" s="54" t="s">
        <v>1</v>
      </c>
      <c r="P12" s="8">
        <v>9.5</v>
      </c>
      <c r="Q12" s="8">
        <v>10</v>
      </c>
      <c r="R12" s="8">
        <v>10</v>
      </c>
      <c r="S12" s="8">
        <v>1.5</v>
      </c>
      <c r="T12" s="52">
        <f t="shared" si="3"/>
        <v>31</v>
      </c>
      <c r="U12" s="53">
        <f t="shared" si="4"/>
        <v>0.77500000000000002</v>
      </c>
      <c r="V12" s="54" t="s">
        <v>1</v>
      </c>
      <c r="W12" s="8">
        <v>3</v>
      </c>
      <c r="X12" s="8">
        <v>6</v>
      </c>
      <c r="Y12" s="8">
        <v>5</v>
      </c>
      <c r="Z12" s="8">
        <v>4</v>
      </c>
      <c r="AA12" s="52">
        <f t="shared" si="5"/>
        <v>18</v>
      </c>
      <c r="AB12" s="53">
        <f t="shared" si="6"/>
        <v>0.45</v>
      </c>
      <c r="AC12" s="54" t="s">
        <v>1</v>
      </c>
      <c r="AD12" s="8">
        <v>9</v>
      </c>
      <c r="AE12" s="8">
        <v>5</v>
      </c>
      <c r="AF12" s="8">
        <v>1</v>
      </c>
      <c r="AG12" s="8">
        <v>4</v>
      </c>
      <c r="AH12" s="52">
        <f t="shared" si="7"/>
        <v>19</v>
      </c>
      <c r="AI12" s="53">
        <f t="shared" si="8"/>
        <v>0.47499999999999998</v>
      </c>
      <c r="AJ12" s="65" t="s">
        <v>2</v>
      </c>
      <c r="AK12" s="8">
        <v>8.5</v>
      </c>
      <c r="AL12" s="8">
        <v>10</v>
      </c>
      <c r="AM12" s="8">
        <v>2.5</v>
      </c>
      <c r="AN12" s="8">
        <v>4.5</v>
      </c>
      <c r="AO12" s="12">
        <f t="shared" si="9"/>
        <v>25.5</v>
      </c>
      <c r="AP12" s="66">
        <f t="shared" si="10"/>
        <v>0.63749999999999996</v>
      </c>
      <c r="AQ12" s="65" t="s">
        <v>2</v>
      </c>
      <c r="AR12" s="8">
        <v>10</v>
      </c>
      <c r="AS12" s="8">
        <v>6</v>
      </c>
      <c r="AT12" s="8">
        <v>9</v>
      </c>
      <c r="AU12" s="8">
        <v>9</v>
      </c>
      <c r="AV12" s="12">
        <f t="shared" si="11"/>
        <v>34</v>
      </c>
      <c r="AW12" s="66">
        <f t="shared" si="12"/>
        <v>0.85</v>
      </c>
      <c r="AX12" s="52" t="s">
        <v>2</v>
      </c>
      <c r="AY12" s="8">
        <v>8</v>
      </c>
      <c r="AZ12" s="8">
        <v>6</v>
      </c>
      <c r="BA12" s="8">
        <v>6</v>
      </c>
      <c r="BB12" s="8">
        <v>1</v>
      </c>
      <c r="BC12" s="52">
        <f t="shared" si="13"/>
        <v>21</v>
      </c>
      <c r="BD12" s="53">
        <f t="shared" si="14"/>
        <v>0.52500000000000002</v>
      </c>
      <c r="BE12" s="70" t="s">
        <v>1</v>
      </c>
      <c r="BF12" s="1">
        <v>3.5</v>
      </c>
      <c r="BG12" s="1">
        <v>5</v>
      </c>
      <c r="BH12" s="1">
        <v>10</v>
      </c>
      <c r="BI12" s="1">
        <v>10</v>
      </c>
      <c r="BJ12" s="16">
        <f t="shared" si="15"/>
        <v>28.5</v>
      </c>
      <c r="BK12" s="71">
        <f t="shared" si="16"/>
        <v>0.71250000000000002</v>
      </c>
      <c r="BL12" s="75" t="s">
        <v>1</v>
      </c>
      <c r="BM12" s="62">
        <v>10</v>
      </c>
      <c r="BN12" s="62">
        <v>8.5</v>
      </c>
      <c r="BO12" s="62">
        <v>10</v>
      </c>
      <c r="BP12" s="62">
        <v>5</v>
      </c>
      <c r="BQ12" s="19">
        <f t="shared" si="17"/>
        <v>33.5</v>
      </c>
      <c r="BR12" s="76">
        <f t="shared" si="18"/>
        <v>0.83750000000000002</v>
      </c>
      <c r="BS12" s="80" t="s">
        <v>1</v>
      </c>
      <c r="BT12" s="22">
        <v>4</v>
      </c>
      <c r="BU12" s="22">
        <v>10</v>
      </c>
      <c r="BV12" s="22">
        <v>8</v>
      </c>
      <c r="BW12" s="22">
        <v>1.5</v>
      </c>
      <c r="BX12" s="24">
        <f t="shared" si="19"/>
        <v>23.5</v>
      </c>
      <c r="BY12" s="81">
        <f t="shared" si="20"/>
        <v>0.58750000000000002</v>
      </c>
    </row>
    <row r="13" spans="1:77" ht="15.75" x14ac:dyDescent="0.25">
      <c r="A13" s="52" t="s">
        <v>1</v>
      </c>
      <c r="B13" s="45">
        <v>10</v>
      </c>
      <c r="C13" s="1">
        <v>8.5</v>
      </c>
      <c r="D13" s="1">
        <v>8</v>
      </c>
      <c r="E13" s="1">
        <v>8</v>
      </c>
      <c r="F13" s="118">
        <f t="shared" si="0"/>
        <v>34.5</v>
      </c>
      <c r="G13" s="53">
        <f>_ověření!H12/40</f>
        <v>0</v>
      </c>
      <c r="H13" s="54" t="s">
        <v>1</v>
      </c>
      <c r="I13" s="8">
        <v>10</v>
      </c>
      <c r="J13" s="8">
        <v>1</v>
      </c>
      <c r="K13" s="8">
        <v>8</v>
      </c>
      <c r="L13" s="8">
        <v>4</v>
      </c>
      <c r="M13" s="52">
        <f t="shared" si="1"/>
        <v>23</v>
      </c>
      <c r="N13" s="53">
        <f t="shared" si="2"/>
        <v>0.57499999999999996</v>
      </c>
      <c r="O13" s="54" t="s">
        <v>1</v>
      </c>
      <c r="P13" s="8">
        <v>9.5</v>
      </c>
      <c r="Q13" s="8">
        <v>10</v>
      </c>
      <c r="R13" s="8">
        <v>10</v>
      </c>
      <c r="S13" s="8">
        <v>1</v>
      </c>
      <c r="T13" s="52">
        <f t="shared" si="3"/>
        <v>30.5</v>
      </c>
      <c r="U13" s="53">
        <f t="shared" si="4"/>
        <v>0.76249999999999996</v>
      </c>
      <c r="V13" s="54" t="s">
        <v>1</v>
      </c>
      <c r="W13" s="8">
        <v>2</v>
      </c>
      <c r="X13" s="8">
        <v>5</v>
      </c>
      <c r="Y13" s="8">
        <v>3</v>
      </c>
      <c r="Z13" s="8">
        <v>7.5</v>
      </c>
      <c r="AA13" s="52">
        <f t="shared" si="5"/>
        <v>17.5</v>
      </c>
      <c r="AB13" s="53">
        <f t="shared" si="6"/>
        <v>0.4375</v>
      </c>
      <c r="AC13" s="54" t="s">
        <v>2</v>
      </c>
      <c r="AD13" s="8">
        <v>7.5</v>
      </c>
      <c r="AE13" s="8">
        <v>8</v>
      </c>
      <c r="AF13" s="8">
        <v>0</v>
      </c>
      <c r="AG13" s="8">
        <v>3</v>
      </c>
      <c r="AH13" s="52">
        <f t="shared" si="7"/>
        <v>18.5</v>
      </c>
      <c r="AI13" s="53">
        <f t="shared" si="8"/>
        <v>0.46250000000000002</v>
      </c>
      <c r="AJ13" s="65" t="s">
        <v>1</v>
      </c>
      <c r="AK13" s="8">
        <v>8</v>
      </c>
      <c r="AL13" s="8">
        <v>1</v>
      </c>
      <c r="AM13" s="8">
        <v>4</v>
      </c>
      <c r="AN13" s="8">
        <v>7</v>
      </c>
      <c r="AO13" s="12">
        <f t="shared" si="9"/>
        <v>20</v>
      </c>
      <c r="AP13" s="66">
        <f t="shared" si="10"/>
        <v>0.5</v>
      </c>
      <c r="AQ13" s="65" t="s">
        <v>1</v>
      </c>
      <c r="AR13" s="8">
        <v>10</v>
      </c>
      <c r="AS13" s="8">
        <v>8</v>
      </c>
      <c r="AT13" s="8">
        <v>7</v>
      </c>
      <c r="AU13" s="8">
        <v>7</v>
      </c>
      <c r="AV13" s="12">
        <f t="shared" si="11"/>
        <v>32</v>
      </c>
      <c r="AW13" s="66">
        <f t="shared" si="12"/>
        <v>0.8</v>
      </c>
      <c r="AX13" s="52" t="s">
        <v>2</v>
      </c>
      <c r="AY13" s="8">
        <v>7</v>
      </c>
      <c r="AZ13" s="8">
        <v>10</v>
      </c>
      <c r="BA13" s="8">
        <v>0</v>
      </c>
      <c r="BB13" s="8">
        <v>3.5</v>
      </c>
      <c r="BC13" s="52">
        <f t="shared" si="13"/>
        <v>20.5</v>
      </c>
      <c r="BD13" s="53">
        <f t="shared" si="14"/>
        <v>0.51249999999999996</v>
      </c>
      <c r="BE13" s="70" t="s">
        <v>1</v>
      </c>
      <c r="BF13" s="1">
        <v>4</v>
      </c>
      <c r="BG13" s="1">
        <v>7</v>
      </c>
      <c r="BH13" s="1">
        <v>10</v>
      </c>
      <c r="BI13" s="1">
        <v>6</v>
      </c>
      <c r="BJ13" s="16">
        <f t="shared" si="15"/>
        <v>27</v>
      </c>
      <c r="BK13" s="71">
        <f t="shared" si="16"/>
        <v>0.67500000000000004</v>
      </c>
      <c r="BL13" s="75" t="s">
        <v>1</v>
      </c>
      <c r="BM13" s="62">
        <v>10</v>
      </c>
      <c r="BN13" s="62">
        <v>10</v>
      </c>
      <c r="BO13" s="62">
        <v>10</v>
      </c>
      <c r="BP13" s="62">
        <v>3</v>
      </c>
      <c r="BQ13" s="19">
        <f t="shared" si="17"/>
        <v>33</v>
      </c>
      <c r="BR13" s="76">
        <f t="shared" si="18"/>
        <v>0.82499999999999996</v>
      </c>
      <c r="BS13" s="80" t="s">
        <v>1</v>
      </c>
      <c r="BT13" s="22">
        <v>10</v>
      </c>
      <c r="BU13" s="22">
        <v>0</v>
      </c>
      <c r="BV13" s="22">
        <v>8.5</v>
      </c>
      <c r="BW13" s="22">
        <v>2.5</v>
      </c>
      <c r="BX13" s="24">
        <f t="shared" si="19"/>
        <v>21</v>
      </c>
      <c r="BY13" s="81">
        <f t="shared" si="20"/>
        <v>0.52500000000000002</v>
      </c>
    </row>
    <row r="14" spans="1:77" ht="15.75" x14ac:dyDescent="0.25">
      <c r="A14" s="52" t="s">
        <v>1</v>
      </c>
      <c r="B14" s="45">
        <v>10</v>
      </c>
      <c r="C14" s="1">
        <v>8</v>
      </c>
      <c r="D14" s="1">
        <v>10</v>
      </c>
      <c r="E14" s="1">
        <v>6</v>
      </c>
      <c r="F14" s="118">
        <f t="shared" si="0"/>
        <v>34</v>
      </c>
      <c r="G14" s="53">
        <f>_ověření!H13/40</f>
        <v>0</v>
      </c>
      <c r="H14" s="54" t="s">
        <v>1</v>
      </c>
      <c r="I14" s="8">
        <v>5</v>
      </c>
      <c r="J14" s="8">
        <v>0.5</v>
      </c>
      <c r="K14" s="8">
        <v>8</v>
      </c>
      <c r="L14" s="8">
        <v>8</v>
      </c>
      <c r="M14" s="52">
        <f t="shared" si="1"/>
        <v>21.5</v>
      </c>
      <c r="N14" s="53">
        <f t="shared" si="2"/>
        <v>0.53749999999999998</v>
      </c>
      <c r="O14" s="54" t="s">
        <v>1</v>
      </c>
      <c r="P14" s="8">
        <v>9.5</v>
      </c>
      <c r="Q14" s="8">
        <v>10</v>
      </c>
      <c r="R14" s="8">
        <v>2</v>
      </c>
      <c r="S14" s="8">
        <v>8.5</v>
      </c>
      <c r="T14" s="52">
        <f t="shared" si="3"/>
        <v>30</v>
      </c>
      <c r="U14" s="53">
        <f t="shared" si="4"/>
        <v>0.75</v>
      </c>
      <c r="V14" s="54" t="s">
        <v>1</v>
      </c>
      <c r="W14" s="8">
        <v>3</v>
      </c>
      <c r="X14" s="8">
        <v>5.5</v>
      </c>
      <c r="Y14" s="8">
        <v>8</v>
      </c>
      <c r="Z14" s="8">
        <v>1</v>
      </c>
      <c r="AA14" s="52">
        <f t="shared" si="5"/>
        <v>17.5</v>
      </c>
      <c r="AB14" s="53">
        <f t="shared" si="6"/>
        <v>0.4375</v>
      </c>
      <c r="AC14" s="54" t="s">
        <v>1</v>
      </c>
      <c r="AD14" s="8">
        <v>7.5</v>
      </c>
      <c r="AE14" s="8">
        <v>9.5</v>
      </c>
      <c r="AF14" s="8">
        <v>1</v>
      </c>
      <c r="AG14" s="8">
        <v>0.5</v>
      </c>
      <c r="AH14" s="52">
        <f t="shared" si="7"/>
        <v>18.5</v>
      </c>
      <c r="AI14" s="53">
        <f t="shared" si="8"/>
        <v>0.46250000000000002</v>
      </c>
      <c r="AJ14" s="65" t="s">
        <v>1</v>
      </c>
      <c r="AK14" s="8">
        <v>3</v>
      </c>
      <c r="AL14" s="8">
        <v>1</v>
      </c>
      <c r="AM14" s="8">
        <v>9</v>
      </c>
      <c r="AN14" s="8">
        <v>5</v>
      </c>
      <c r="AO14" s="12">
        <f t="shared" si="9"/>
        <v>18</v>
      </c>
      <c r="AP14" s="66">
        <f t="shared" si="10"/>
        <v>0.45</v>
      </c>
      <c r="AQ14" s="65" t="s">
        <v>1</v>
      </c>
      <c r="AR14" s="8">
        <v>10</v>
      </c>
      <c r="AS14" s="8">
        <v>10</v>
      </c>
      <c r="AT14" s="8">
        <v>10</v>
      </c>
      <c r="AU14" s="8">
        <v>1.5</v>
      </c>
      <c r="AV14" s="12">
        <f t="shared" si="11"/>
        <v>31.5</v>
      </c>
      <c r="AW14" s="66">
        <f t="shared" si="12"/>
        <v>0.78749999999999998</v>
      </c>
      <c r="AX14" s="52" t="s">
        <v>1</v>
      </c>
      <c r="AY14" s="8">
        <v>8.5</v>
      </c>
      <c r="AZ14" s="8">
        <v>4</v>
      </c>
      <c r="BA14" s="8">
        <v>5</v>
      </c>
      <c r="BB14" s="8">
        <v>3</v>
      </c>
      <c r="BC14" s="52">
        <f t="shared" si="13"/>
        <v>20.5</v>
      </c>
      <c r="BD14" s="53">
        <f t="shared" si="14"/>
        <v>0.51249999999999996</v>
      </c>
      <c r="BE14" s="70" t="s">
        <v>1</v>
      </c>
      <c r="BF14" s="1">
        <v>8.5</v>
      </c>
      <c r="BG14" s="1">
        <v>3</v>
      </c>
      <c r="BH14" s="1">
        <v>8</v>
      </c>
      <c r="BI14" s="1">
        <v>7</v>
      </c>
      <c r="BJ14" s="16">
        <f t="shared" si="15"/>
        <v>26.5</v>
      </c>
      <c r="BK14" s="71">
        <f t="shared" si="16"/>
        <v>0.66249999999999998</v>
      </c>
      <c r="BL14" s="75" t="s">
        <v>1</v>
      </c>
      <c r="BM14" s="62">
        <v>10</v>
      </c>
      <c r="BN14" s="62">
        <v>8.5</v>
      </c>
      <c r="BO14" s="62">
        <v>8.5</v>
      </c>
      <c r="BP14" s="62">
        <v>5.5</v>
      </c>
      <c r="BQ14" s="19">
        <f t="shared" si="17"/>
        <v>32.5</v>
      </c>
      <c r="BR14" s="76">
        <f t="shared" si="18"/>
        <v>0.8125</v>
      </c>
      <c r="BS14" s="80" t="s">
        <v>1</v>
      </c>
      <c r="BT14" s="22">
        <v>6</v>
      </c>
      <c r="BU14" s="22">
        <v>7</v>
      </c>
      <c r="BV14" s="22">
        <v>2.5</v>
      </c>
      <c r="BW14" s="22">
        <v>5.5</v>
      </c>
      <c r="BX14" s="24">
        <f t="shared" si="19"/>
        <v>21</v>
      </c>
      <c r="BY14" s="81">
        <f t="shared" si="20"/>
        <v>0.52500000000000002</v>
      </c>
    </row>
    <row r="15" spans="1:77" ht="15.75" x14ac:dyDescent="0.25">
      <c r="A15" s="52" t="s">
        <v>1</v>
      </c>
      <c r="B15" s="45">
        <v>9</v>
      </c>
      <c r="C15" s="1">
        <v>10</v>
      </c>
      <c r="D15" s="1">
        <v>10</v>
      </c>
      <c r="E15" s="1">
        <v>4</v>
      </c>
      <c r="F15" s="118">
        <f t="shared" si="0"/>
        <v>33</v>
      </c>
      <c r="G15" s="53">
        <f>_ověření!H14/40</f>
        <v>0</v>
      </c>
      <c r="H15" s="54" t="s">
        <v>2</v>
      </c>
      <c r="I15" s="8">
        <v>9</v>
      </c>
      <c r="J15" s="8">
        <v>0.5</v>
      </c>
      <c r="K15" s="8">
        <v>10</v>
      </c>
      <c r="L15" s="8">
        <v>2</v>
      </c>
      <c r="M15" s="52">
        <f t="shared" si="1"/>
        <v>21.5</v>
      </c>
      <c r="N15" s="53">
        <f t="shared" si="2"/>
        <v>0.53749999999999998</v>
      </c>
      <c r="O15" s="54" t="s">
        <v>1</v>
      </c>
      <c r="P15" s="8">
        <v>9.5</v>
      </c>
      <c r="Q15" s="8">
        <v>10</v>
      </c>
      <c r="R15" s="8">
        <v>8</v>
      </c>
      <c r="S15" s="8">
        <v>2.5</v>
      </c>
      <c r="T15" s="52">
        <f t="shared" si="3"/>
        <v>30</v>
      </c>
      <c r="U15" s="53">
        <f t="shared" si="4"/>
        <v>0.75</v>
      </c>
      <c r="V15" s="54" t="s">
        <v>1</v>
      </c>
      <c r="W15" s="8">
        <v>5</v>
      </c>
      <c r="X15" s="8">
        <v>5</v>
      </c>
      <c r="Y15" s="8">
        <v>5</v>
      </c>
      <c r="Z15" s="8">
        <v>1.5</v>
      </c>
      <c r="AA15" s="52">
        <f t="shared" si="5"/>
        <v>16.5</v>
      </c>
      <c r="AB15" s="53">
        <f t="shared" si="6"/>
        <v>0.41249999999999998</v>
      </c>
      <c r="AC15" s="54" t="s">
        <v>1</v>
      </c>
      <c r="AD15" s="8">
        <v>5</v>
      </c>
      <c r="AE15" s="8">
        <v>7</v>
      </c>
      <c r="AF15" s="8">
        <v>1.5</v>
      </c>
      <c r="AG15" s="8">
        <v>4</v>
      </c>
      <c r="AH15" s="52">
        <f t="shared" si="7"/>
        <v>17.5</v>
      </c>
      <c r="AI15" s="53">
        <f t="shared" si="8"/>
        <v>0.4375</v>
      </c>
      <c r="AJ15" s="65" t="s">
        <v>2</v>
      </c>
      <c r="AK15" s="8">
        <v>5</v>
      </c>
      <c r="AL15" s="8">
        <v>10</v>
      </c>
      <c r="AM15" s="8">
        <v>2</v>
      </c>
      <c r="AN15" s="8">
        <v>1</v>
      </c>
      <c r="AO15" s="12">
        <f t="shared" si="9"/>
        <v>18</v>
      </c>
      <c r="AP15" s="66">
        <f t="shared" si="10"/>
        <v>0.45</v>
      </c>
      <c r="AQ15" s="65" t="s">
        <v>1</v>
      </c>
      <c r="AR15" s="8">
        <v>8</v>
      </c>
      <c r="AS15" s="8">
        <v>8.5</v>
      </c>
      <c r="AT15" s="8">
        <v>9.5</v>
      </c>
      <c r="AU15" s="8">
        <v>5</v>
      </c>
      <c r="AV15" s="12">
        <f t="shared" si="11"/>
        <v>31</v>
      </c>
      <c r="AW15" s="66">
        <f t="shared" si="12"/>
        <v>0.77500000000000002</v>
      </c>
      <c r="AX15" s="52" t="s">
        <v>1</v>
      </c>
      <c r="AY15" s="8">
        <v>3</v>
      </c>
      <c r="AZ15" s="8">
        <v>9.5</v>
      </c>
      <c r="BA15" s="8">
        <v>6</v>
      </c>
      <c r="BB15" s="8">
        <v>2</v>
      </c>
      <c r="BC15" s="52">
        <f t="shared" si="13"/>
        <v>20.5</v>
      </c>
      <c r="BD15" s="53">
        <f t="shared" si="14"/>
        <v>0.51249999999999996</v>
      </c>
      <c r="BE15" s="70" t="s">
        <v>2</v>
      </c>
      <c r="BF15" s="1">
        <v>10</v>
      </c>
      <c r="BG15" s="1">
        <v>1</v>
      </c>
      <c r="BH15" s="1">
        <v>9</v>
      </c>
      <c r="BI15" s="1">
        <v>6</v>
      </c>
      <c r="BJ15" s="16">
        <f t="shared" si="15"/>
        <v>26</v>
      </c>
      <c r="BK15" s="71">
        <f t="shared" si="16"/>
        <v>0.65</v>
      </c>
      <c r="BL15" s="75" t="s">
        <v>1</v>
      </c>
      <c r="BM15" s="62">
        <v>8</v>
      </c>
      <c r="BN15" s="62">
        <v>9</v>
      </c>
      <c r="BO15" s="62">
        <v>10</v>
      </c>
      <c r="BP15" s="62">
        <v>5</v>
      </c>
      <c r="BQ15" s="19">
        <f t="shared" si="17"/>
        <v>32</v>
      </c>
      <c r="BR15" s="76">
        <f t="shared" si="18"/>
        <v>0.8</v>
      </c>
      <c r="BS15" s="80" t="s">
        <v>1</v>
      </c>
      <c r="BT15" s="22">
        <v>10</v>
      </c>
      <c r="BU15" s="22">
        <v>1.5</v>
      </c>
      <c r="BV15" s="22">
        <v>6</v>
      </c>
      <c r="BW15" s="22">
        <v>2.5</v>
      </c>
      <c r="BX15" s="24">
        <f t="shared" si="19"/>
        <v>20</v>
      </c>
      <c r="BY15" s="81">
        <f t="shared" si="20"/>
        <v>0.5</v>
      </c>
    </row>
    <row r="16" spans="1:77" ht="15.75" x14ac:dyDescent="0.25">
      <c r="A16" s="52" t="s">
        <v>1</v>
      </c>
      <c r="B16" s="45">
        <v>10</v>
      </c>
      <c r="C16" s="1">
        <v>5</v>
      </c>
      <c r="D16" s="1">
        <v>10</v>
      </c>
      <c r="E16" s="1">
        <v>6</v>
      </c>
      <c r="F16" s="118">
        <f t="shared" si="0"/>
        <v>31</v>
      </c>
      <c r="G16" s="53">
        <f>_ověření!H15/40</f>
        <v>0</v>
      </c>
      <c r="H16" s="54" t="s">
        <v>1</v>
      </c>
      <c r="I16" s="8">
        <v>10</v>
      </c>
      <c r="J16" s="8">
        <v>1.5</v>
      </c>
      <c r="K16" s="8">
        <v>8</v>
      </c>
      <c r="L16" s="8">
        <v>0.5</v>
      </c>
      <c r="M16" s="52">
        <f t="shared" si="1"/>
        <v>20</v>
      </c>
      <c r="N16" s="53">
        <f t="shared" si="2"/>
        <v>0.5</v>
      </c>
      <c r="O16" s="54" t="s">
        <v>1</v>
      </c>
      <c r="P16" s="8">
        <v>10</v>
      </c>
      <c r="Q16" s="8">
        <v>7</v>
      </c>
      <c r="R16" s="8">
        <v>2</v>
      </c>
      <c r="S16" s="8">
        <v>8.5</v>
      </c>
      <c r="T16" s="52">
        <f t="shared" si="3"/>
        <v>27.5</v>
      </c>
      <c r="U16" s="53">
        <f t="shared" si="4"/>
        <v>0.6875</v>
      </c>
      <c r="V16" s="54" t="s">
        <v>2</v>
      </c>
      <c r="W16" s="8">
        <v>5</v>
      </c>
      <c r="X16" s="8">
        <v>7</v>
      </c>
      <c r="Y16" s="8">
        <v>3</v>
      </c>
      <c r="Z16" s="8">
        <v>1.5</v>
      </c>
      <c r="AA16" s="52">
        <f t="shared" si="5"/>
        <v>16.5</v>
      </c>
      <c r="AB16" s="53">
        <f t="shared" si="6"/>
        <v>0.41249999999999998</v>
      </c>
      <c r="AC16" s="54" t="s">
        <v>1</v>
      </c>
      <c r="AD16" s="8">
        <v>7</v>
      </c>
      <c r="AE16" s="8">
        <v>8</v>
      </c>
      <c r="AF16" s="8">
        <v>0</v>
      </c>
      <c r="AG16" s="8">
        <v>1</v>
      </c>
      <c r="AH16" s="52">
        <f t="shared" si="7"/>
        <v>16</v>
      </c>
      <c r="AI16" s="53">
        <f t="shared" si="8"/>
        <v>0.4</v>
      </c>
      <c r="AJ16" s="65" t="s">
        <v>2</v>
      </c>
      <c r="AK16" s="8">
        <v>6</v>
      </c>
      <c r="AL16" s="8">
        <v>1</v>
      </c>
      <c r="AM16" s="8">
        <v>2</v>
      </c>
      <c r="AN16" s="8">
        <v>8</v>
      </c>
      <c r="AO16" s="12">
        <f t="shared" si="9"/>
        <v>17</v>
      </c>
      <c r="AP16" s="66">
        <f t="shared" si="10"/>
        <v>0.42499999999999999</v>
      </c>
      <c r="AQ16" s="65" t="s">
        <v>2</v>
      </c>
      <c r="AR16" s="8">
        <v>8</v>
      </c>
      <c r="AS16" s="8">
        <v>5.5</v>
      </c>
      <c r="AT16" s="8">
        <v>7</v>
      </c>
      <c r="AU16" s="8">
        <v>10</v>
      </c>
      <c r="AV16" s="12">
        <f t="shared" si="11"/>
        <v>30.5</v>
      </c>
      <c r="AW16" s="66">
        <f t="shared" si="12"/>
        <v>0.76249999999999996</v>
      </c>
      <c r="AX16" s="52" t="s">
        <v>1</v>
      </c>
      <c r="AY16" s="8">
        <v>7.5</v>
      </c>
      <c r="AZ16" s="8">
        <v>6</v>
      </c>
      <c r="BA16" s="8">
        <v>5.5</v>
      </c>
      <c r="BB16" s="8">
        <v>1</v>
      </c>
      <c r="BC16" s="52">
        <f t="shared" si="13"/>
        <v>20</v>
      </c>
      <c r="BD16" s="53">
        <f t="shared" si="14"/>
        <v>0.5</v>
      </c>
      <c r="BE16" s="70" t="s">
        <v>1</v>
      </c>
      <c r="BF16" s="1">
        <v>7</v>
      </c>
      <c r="BG16" s="1">
        <v>8.5</v>
      </c>
      <c r="BH16" s="1">
        <v>6</v>
      </c>
      <c r="BI16" s="1">
        <v>4</v>
      </c>
      <c r="BJ16" s="16">
        <f t="shared" si="15"/>
        <v>25.5</v>
      </c>
      <c r="BK16" s="71">
        <f t="shared" si="16"/>
        <v>0.63749999999999996</v>
      </c>
      <c r="BL16" s="75" t="s">
        <v>2</v>
      </c>
      <c r="BM16" s="62">
        <v>7</v>
      </c>
      <c r="BN16" s="62">
        <v>9</v>
      </c>
      <c r="BO16" s="62">
        <v>9</v>
      </c>
      <c r="BP16" s="62">
        <v>6.5</v>
      </c>
      <c r="BQ16" s="19">
        <f t="shared" si="17"/>
        <v>31.5</v>
      </c>
      <c r="BR16" s="76">
        <f t="shared" si="18"/>
        <v>0.78749999999999998</v>
      </c>
      <c r="BS16" s="80" t="s">
        <v>1</v>
      </c>
      <c r="BT16" s="22">
        <v>5</v>
      </c>
      <c r="BU16" s="22">
        <v>0.5</v>
      </c>
      <c r="BV16" s="22">
        <v>7</v>
      </c>
      <c r="BW16" s="22">
        <v>3.5</v>
      </c>
      <c r="BX16" s="24">
        <f t="shared" si="19"/>
        <v>16</v>
      </c>
      <c r="BY16" s="81">
        <f t="shared" si="20"/>
        <v>0.4</v>
      </c>
    </row>
    <row r="17" spans="1:77" ht="15.75" x14ac:dyDescent="0.25">
      <c r="A17" s="52" t="s">
        <v>2</v>
      </c>
      <c r="B17" s="45">
        <v>6</v>
      </c>
      <c r="C17" s="1">
        <v>8</v>
      </c>
      <c r="D17" s="1">
        <v>10</v>
      </c>
      <c r="E17" s="1">
        <v>6</v>
      </c>
      <c r="F17" s="118">
        <f t="shared" si="0"/>
        <v>30</v>
      </c>
      <c r="G17" s="53">
        <f>_ověření!H16/40</f>
        <v>0</v>
      </c>
      <c r="H17" s="54" t="s">
        <v>1</v>
      </c>
      <c r="I17" s="8">
        <v>9</v>
      </c>
      <c r="J17" s="8">
        <v>1</v>
      </c>
      <c r="K17" s="8">
        <v>10</v>
      </c>
      <c r="L17" s="8">
        <v>0</v>
      </c>
      <c r="M17" s="52">
        <f t="shared" si="1"/>
        <v>20</v>
      </c>
      <c r="N17" s="53">
        <f t="shared" si="2"/>
        <v>0.5</v>
      </c>
      <c r="O17" s="54" t="s">
        <v>1</v>
      </c>
      <c r="P17" s="8">
        <v>10</v>
      </c>
      <c r="Q17" s="8">
        <v>8</v>
      </c>
      <c r="R17" s="8">
        <v>8</v>
      </c>
      <c r="S17" s="8">
        <v>1</v>
      </c>
      <c r="T17" s="52">
        <f t="shared" si="3"/>
        <v>27</v>
      </c>
      <c r="U17" s="53">
        <f t="shared" si="4"/>
        <v>0.67500000000000004</v>
      </c>
      <c r="V17" s="54" t="s">
        <v>1</v>
      </c>
      <c r="W17" s="8">
        <v>2</v>
      </c>
      <c r="X17" s="8">
        <v>6.5</v>
      </c>
      <c r="Y17" s="8">
        <v>5</v>
      </c>
      <c r="Z17" s="8">
        <v>3</v>
      </c>
      <c r="AA17" s="52">
        <f t="shared" si="5"/>
        <v>16.5</v>
      </c>
      <c r="AB17" s="53">
        <f t="shared" si="6"/>
        <v>0.41249999999999998</v>
      </c>
      <c r="AC17" s="54" t="s">
        <v>2</v>
      </c>
      <c r="AD17" s="8">
        <v>3.5</v>
      </c>
      <c r="AE17" s="8">
        <v>7</v>
      </c>
      <c r="AF17" s="8">
        <v>1</v>
      </c>
      <c r="AG17" s="8">
        <v>2.5</v>
      </c>
      <c r="AH17" s="52">
        <f t="shared" si="7"/>
        <v>14</v>
      </c>
      <c r="AI17" s="53">
        <f t="shared" si="8"/>
        <v>0.35</v>
      </c>
      <c r="AJ17" s="65" t="s">
        <v>2</v>
      </c>
      <c r="AK17" s="8">
        <v>8</v>
      </c>
      <c r="AL17" s="8">
        <v>3.5</v>
      </c>
      <c r="AM17" s="8">
        <v>1.5</v>
      </c>
      <c r="AN17" s="8">
        <v>2.5</v>
      </c>
      <c r="AO17" s="12">
        <f t="shared" si="9"/>
        <v>15.5</v>
      </c>
      <c r="AP17" s="66">
        <f t="shared" si="10"/>
        <v>0.38750000000000001</v>
      </c>
      <c r="AQ17" s="65" t="s">
        <v>1</v>
      </c>
      <c r="AR17" s="8">
        <v>10</v>
      </c>
      <c r="AS17" s="8">
        <v>9</v>
      </c>
      <c r="AT17" s="8">
        <v>6.5</v>
      </c>
      <c r="AU17" s="8">
        <v>5</v>
      </c>
      <c r="AV17" s="12">
        <f t="shared" si="11"/>
        <v>30.5</v>
      </c>
      <c r="AW17" s="66">
        <f t="shared" si="12"/>
        <v>0.76249999999999996</v>
      </c>
      <c r="AX17" s="52" t="s">
        <v>1</v>
      </c>
      <c r="AY17" s="8">
        <v>7</v>
      </c>
      <c r="AZ17" s="8">
        <v>5</v>
      </c>
      <c r="BA17" s="8">
        <v>7</v>
      </c>
      <c r="BB17" s="8">
        <v>1</v>
      </c>
      <c r="BC17" s="52">
        <f t="shared" si="13"/>
        <v>20</v>
      </c>
      <c r="BD17" s="53">
        <f t="shared" si="14"/>
        <v>0.5</v>
      </c>
      <c r="BE17" s="70" t="s">
        <v>1</v>
      </c>
      <c r="BF17" s="1">
        <v>4</v>
      </c>
      <c r="BG17" s="1">
        <v>3.5</v>
      </c>
      <c r="BH17" s="1">
        <v>6</v>
      </c>
      <c r="BI17" s="1">
        <v>10</v>
      </c>
      <c r="BJ17" s="16">
        <f t="shared" si="15"/>
        <v>23.5</v>
      </c>
      <c r="BK17" s="71">
        <f t="shared" si="16"/>
        <v>0.58750000000000002</v>
      </c>
      <c r="BL17" s="75" t="s">
        <v>2</v>
      </c>
      <c r="BM17" s="62">
        <v>5.5</v>
      </c>
      <c r="BN17" s="62">
        <v>8</v>
      </c>
      <c r="BO17" s="62">
        <v>9.5</v>
      </c>
      <c r="BP17" s="62">
        <v>6.5</v>
      </c>
      <c r="BQ17" s="19">
        <f t="shared" si="17"/>
        <v>29.5</v>
      </c>
      <c r="BR17" s="76">
        <f t="shared" si="18"/>
        <v>0.73750000000000004</v>
      </c>
      <c r="BS17" s="80" t="s">
        <v>2</v>
      </c>
      <c r="BT17" s="22">
        <v>8</v>
      </c>
      <c r="BU17" s="22">
        <v>1</v>
      </c>
      <c r="BV17" s="22">
        <v>5</v>
      </c>
      <c r="BW17" s="22">
        <v>1</v>
      </c>
      <c r="BX17" s="24">
        <f t="shared" si="19"/>
        <v>15</v>
      </c>
      <c r="BY17" s="81">
        <f t="shared" si="20"/>
        <v>0.375</v>
      </c>
    </row>
    <row r="18" spans="1:77" ht="15.75" x14ac:dyDescent="0.25">
      <c r="A18" s="52" t="s">
        <v>1</v>
      </c>
      <c r="B18" s="45">
        <v>10</v>
      </c>
      <c r="C18" s="1">
        <v>7.5</v>
      </c>
      <c r="D18" s="1">
        <v>5</v>
      </c>
      <c r="E18" s="1">
        <v>7</v>
      </c>
      <c r="F18" s="118">
        <f t="shared" si="0"/>
        <v>29.5</v>
      </c>
      <c r="G18" s="53">
        <f>_ověření!H17/40</f>
        <v>0</v>
      </c>
      <c r="H18" s="54" t="s">
        <v>2</v>
      </c>
      <c r="I18" s="8">
        <v>6</v>
      </c>
      <c r="J18" s="8">
        <v>4</v>
      </c>
      <c r="K18" s="8">
        <v>8.5</v>
      </c>
      <c r="L18" s="8">
        <v>1</v>
      </c>
      <c r="M18" s="52">
        <f t="shared" si="1"/>
        <v>19.5</v>
      </c>
      <c r="N18" s="53">
        <f t="shared" si="2"/>
        <v>0.48749999999999999</v>
      </c>
      <c r="O18" s="54" t="s">
        <v>1</v>
      </c>
      <c r="P18" s="8">
        <v>9</v>
      </c>
      <c r="Q18" s="8">
        <v>8</v>
      </c>
      <c r="R18" s="8">
        <v>3</v>
      </c>
      <c r="S18" s="8">
        <v>5.5</v>
      </c>
      <c r="T18" s="52">
        <f t="shared" si="3"/>
        <v>25.5</v>
      </c>
      <c r="U18" s="53">
        <f t="shared" si="4"/>
        <v>0.63749999999999996</v>
      </c>
      <c r="V18" s="54" t="s">
        <v>1</v>
      </c>
      <c r="W18" s="8">
        <v>3</v>
      </c>
      <c r="X18" s="8">
        <v>5</v>
      </c>
      <c r="Y18" s="8">
        <v>5</v>
      </c>
      <c r="Z18" s="8">
        <v>3</v>
      </c>
      <c r="AA18" s="52">
        <f t="shared" si="5"/>
        <v>16</v>
      </c>
      <c r="AB18" s="53">
        <f t="shared" si="6"/>
        <v>0.4</v>
      </c>
      <c r="AC18" s="54" t="s">
        <v>1</v>
      </c>
      <c r="AD18" s="8">
        <v>5</v>
      </c>
      <c r="AE18" s="8">
        <v>4</v>
      </c>
      <c r="AF18" s="8">
        <v>0.5</v>
      </c>
      <c r="AG18" s="8">
        <v>1</v>
      </c>
      <c r="AH18" s="52">
        <f t="shared" si="7"/>
        <v>10.5</v>
      </c>
      <c r="AI18" s="53">
        <f t="shared" si="8"/>
        <v>0.26250000000000001</v>
      </c>
      <c r="AJ18" s="65" t="s">
        <v>1</v>
      </c>
      <c r="AK18" s="8">
        <v>4</v>
      </c>
      <c r="AL18" s="8">
        <v>4</v>
      </c>
      <c r="AM18" s="8">
        <v>0</v>
      </c>
      <c r="AN18" s="8">
        <v>7</v>
      </c>
      <c r="AO18" s="12">
        <f t="shared" si="9"/>
        <v>15</v>
      </c>
      <c r="AP18" s="66">
        <f t="shared" si="10"/>
        <v>0.375</v>
      </c>
      <c r="AQ18" s="65" t="s">
        <v>1</v>
      </c>
      <c r="AR18" s="8">
        <v>10</v>
      </c>
      <c r="AS18" s="8">
        <v>7</v>
      </c>
      <c r="AT18" s="8">
        <v>8.5</v>
      </c>
      <c r="AU18" s="8">
        <v>4</v>
      </c>
      <c r="AV18" s="12">
        <f t="shared" si="11"/>
        <v>29.5</v>
      </c>
      <c r="AW18" s="66">
        <f t="shared" si="12"/>
        <v>0.73750000000000004</v>
      </c>
      <c r="AX18" s="52" t="s">
        <v>1</v>
      </c>
      <c r="AY18" s="8">
        <v>2.5</v>
      </c>
      <c r="AZ18" s="8">
        <v>8</v>
      </c>
      <c r="BA18" s="8">
        <v>6</v>
      </c>
      <c r="BB18" s="8">
        <v>3</v>
      </c>
      <c r="BC18" s="52">
        <f t="shared" si="13"/>
        <v>19.5</v>
      </c>
      <c r="BD18" s="53">
        <f t="shared" si="14"/>
        <v>0.48749999999999999</v>
      </c>
      <c r="BE18" s="70" t="s">
        <v>1</v>
      </c>
      <c r="BF18" s="1">
        <v>4</v>
      </c>
      <c r="BG18" s="1">
        <v>7</v>
      </c>
      <c r="BH18" s="1">
        <v>8</v>
      </c>
      <c r="BI18" s="1">
        <v>3.5</v>
      </c>
      <c r="BJ18" s="16">
        <f t="shared" si="15"/>
        <v>22.5</v>
      </c>
      <c r="BK18" s="71">
        <f t="shared" si="16"/>
        <v>0.5625</v>
      </c>
      <c r="BL18" s="75" t="s">
        <v>1</v>
      </c>
      <c r="BM18" s="62">
        <v>10</v>
      </c>
      <c r="BN18" s="62">
        <v>4.5</v>
      </c>
      <c r="BO18" s="62">
        <v>6</v>
      </c>
      <c r="BP18" s="62">
        <v>8</v>
      </c>
      <c r="BQ18" s="19">
        <f t="shared" si="17"/>
        <v>28.5</v>
      </c>
      <c r="BR18" s="76">
        <f t="shared" si="18"/>
        <v>0.71250000000000002</v>
      </c>
      <c r="BS18" s="80" t="s">
        <v>1</v>
      </c>
      <c r="BT18" s="22">
        <v>5</v>
      </c>
      <c r="BU18" s="22">
        <v>1</v>
      </c>
      <c r="BV18" s="22">
        <v>6</v>
      </c>
      <c r="BW18" s="22">
        <v>2</v>
      </c>
      <c r="BX18" s="24">
        <f t="shared" si="19"/>
        <v>14</v>
      </c>
      <c r="BY18" s="81">
        <f t="shared" si="20"/>
        <v>0.35</v>
      </c>
    </row>
    <row r="19" spans="1:77" ht="15.75" x14ac:dyDescent="0.25">
      <c r="A19" s="52" t="s">
        <v>1</v>
      </c>
      <c r="B19" s="45">
        <v>3</v>
      </c>
      <c r="C19" s="1">
        <v>8</v>
      </c>
      <c r="D19" s="1">
        <v>10</v>
      </c>
      <c r="E19" s="1">
        <v>8</v>
      </c>
      <c r="F19" s="118">
        <f t="shared" si="0"/>
        <v>29</v>
      </c>
      <c r="G19" s="53">
        <f>_ověření!H18/40</f>
        <v>0</v>
      </c>
      <c r="H19" s="54" t="s">
        <v>2</v>
      </c>
      <c r="I19" s="8">
        <v>5</v>
      </c>
      <c r="J19" s="8">
        <v>1.5</v>
      </c>
      <c r="K19" s="8">
        <v>10</v>
      </c>
      <c r="L19" s="8">
        <v>1</v>
      </c>
      <c r="M19" s="52">
        <f t="shared" si="1"/>
        <v>17.5</v>
      </c>
      <c r="N19" s="53">
        <f t="shared" si="2"/>
        <v>0.4375</v>
      </c>
      <c r="O19" s="54" t="s">
        <v>1</v>
      </c>
      <c r="P19" s="8">
        <v>6.5</v>
      </c>
      <c r="Q19" s="8">
        <v>10</v>
      </c>
      <c r="R19" s="8">
        <v>8</v>
      </c>
      <c r="S19" s="8">
        <v>0.5</v>
      </c>
      <c r="T19" s="52">
        <f t="shared" si="3"/>
        <v>25</v>
      </c>
      <c r="U19" s="53">
        <f t="shared" si="4"/>
        <v>0.625</v>
      </c>
      <c r="V19" s="54" t="s">
        <v>2</v>
      </c>
      <c r="W19" s="8">
        <v>2</v>
      </c>
      <c r="X19" s="8">
        <v>4</v>
      </c>
      <c r="Y19" s="8">
        <v>5</v>
      </c>
      <c r="Z19" s="8">
        <v>3</v>
      </c>
      <c r="AA19" s="52">
        <f t="shared" si="5"/>
        <v>14</v>
      </c>
      <c r="AB19" s="53">
        <f t="shared" si="6"/>
        <v>0.35</v>
      </c>
      <c r="AC19" s="54" t="s">
        <v>1</v>
      </c>
      <c r="AD19" s="8">
        <v>0.5</v>
      </c>
      <c r="AE19" s="8">
        <v>3</v>
      </c>
      <c r="AF19" s="8">
        <v>0.5</v>
      </c>
      <c r="AG19" s="8">
        <v>4</v>
      </c>
      <c r="AH19" s="52">
        <f t="shared" si="7"/>
        <v>8</v>
      </c>
      <c r="AI19" s="53">
        <f t="shared" si="8"/>
        <v>0.2</v>
      </c>
      <c r="AJ19" s="65" t="s">
        <v>2</v>
      </c>
      <c r="AK19" s="8">
        <v>7.5</v>
      </c>
      <c r="AL19" s="8">
        <v>1.5</v>
      </c>
      <c r="AM19" s="8">
        <v>2</v>
      </c>
      <c r="AN19" s="8">
        <v>1</v>
      </c>
      <c r="AO19" s="12">
        <f t="shared" si="9"/>
        <v>12</v>
      </c>
      <c r="AP19" s="66">
        <f t="shared" si="10"/>
        <v>0.3</v>
      </c>
      <c r="AQ19" s="65" t="s">
        <v>1</v>
      </c>
      <c r="AR19" s="8">
        <v>10</v>
      </c>
      <c r="AS19" s="8">
        <v>10</v>
      </c>
      <c r="AT19" s="8">
        <v>6.5</v>
      </c>
      <c r="AU19" s="8">
        <v>2.5</v>
      </c>
      <c r="AV19" s="12">
        <f t="shared" si="11"/>
        <v>29</v>
      </c>
      <c r="AW19" s="66">
        <f t="shared" si="12"/>
        <v>0.72499999999999998</v>
      </c>
      <c r="AX19" s="52" t="s">
        <v>1</v>
      </c>
      <c r="AY19" s="8">
        <v>8</v>
      </c>
      <c r="AZ19" s="8">
        <v>6.5</v>
      </c>
      <c r="BA19" s="8">
        <v>2</v>
      </c>
      <c r="BB19" s="8">
        <v>2.5</v>
      </c>
      <c r="BC19" s="52">
        <f t="shared" si="13"/>
        <v>19</v>
      </c>
      <c r="BD19" s="53">
        <f t="shared" si="14"/>
        <v>0.47499999999999998</v>
      </c>
      <c r="BE19" s="70" t="s">
        <v>2</v>
      </c>
      <c r="BF19" s="1">
        <v>10</v>
      </c>
      <c r="BG19" s="1">
        <v>1.5</v>
      </c>
      <c r="BH19" s="1">
        <v>8.5</v>
      </c>
      <c r="BI19" s="1">
        <v>2</v>
      </c>
      <c r="BJ19" s="16">
        <f t="shared" si="15"/>
        <v>22</v>
      </c>
      <c r="BK19" s="71">
        <f t="shared" si="16"/>
        <v>0.55000000000000004</v>
      </c>
      <c r="BL19" s="75" t="s">
        <v>1</v>
      </c>
      <c r="BM19" s="62">
        <v>10</v>
      </c>
      <c r="BN19" s="62">
        <v>4</v>
      </c>
      <c r="BO19" s="62">
        <v>5</v>
      </c>
      <c r="BP19" s="62">
        <v>5.5</v>
      </c>
      <c r="BQ19" s="19">
        <f t="shared" si="17"/>
        <v>24.5</v>
      </c>
      <c r="BR19" s="76">
        <f t="shared" si="18"/>
        <v>0.61250000000000004</v>
      </c>
      <c r="BS19" s="80" t="s">
        <v>1</v>
      </c>
      <c r="BT19" s="22">
        <v>7</v>
      </c>
      <c r="BU19" s="22">
        <v>3.5</v>
      </c>
      <c r="BV19" s="22">
        <v>3.5</v>
      </c>
      <c r="BW19" s="22">
        <v>2.5</v>
      </c>
      <c r="BX19" s="24">
        <f t="shared" si="19"/>
        <v>16.5</v>
      </c>
      <c r="BY19" s="81">
        <f t="shared" si="20"/>
        <v>0.41249999999999998</v>
      </c>
    </row>
    <row r="20" spans="1:77" ht="15.75" x14ac:dyDescent="0.25">
      <c r="A20" s="52" t="s">
        <v>1</v>
      </c>
      <c r="B20" s="45">
        <v>9</v>
      </c>
      <c r="C20" s="1">
        <v>6</v>
      </c>
      <c r="D20" s="1">
        <v>10</v>
      </c>
      <c r="E20" s="1">
        <v>3</v>
      </c>
      <c r="F20" s="118">
        <f t="shared" si="0"/>
        <v>28</v>
      </c>
      <c r="G20" s="53">
        <f>_ověření!H19/40</f>
        <v>0</v>
      </c>
      <c r="H20" s="54" t="s">
        <v>1</v>
      </c>
      <c r="I20" s="8">
        <v>3</v>
      </c>
      <c r="J20" s="8">
        <v>1</v>
      </c>
      <c r="K20" s="8">
        <v>10</v>
      </c>
      <c r="L20" s="8">
        <v>1</v>
      </c>
      <c r="M20" s="52">
        <f t="shared" si="1"/>
        <v>15</v>
      </c>
      <c r="N20" s="53">
        <f t="shared" si="2"/>
        <v>0.375</v>
      </c>
      <c r="O20" s="54" t="s">
        <v>2</v>
      </c>
      <c r="P20" s="8">
        <v>9.5</v>
      </c>
      <c r="Q20" s="8">
        <v>7</v>
      </c>
      <c r="R20" s="8">
        <v>6</v>
      </c>
      <c r="S20" s="8">
        <v>0</v>
      </c>
      <c r="T20" s="52">
        <f t="shared" si="3"/>
        <v>22.5</v>
      </c>
      <c r="U20" s="53">
        <f t="shared" si="4"/>
        <v>0.5625</v>
      </c>
      <c r="V20" s="54" t="s">
        <v>2</v>
      </c>
      <c r="W20" s="8">
        <v>4</v>
      </c>
      <c r="X20" s="8">
        <v>2</v>
      </c>
      <c r="Y20" s="8">
        <v>4</v>
      </c>
      <c r="Z20" s="8">
        <v>3.5</v>
      </c>
      <c r="AA20" s="52">
        <f t="shared" si="5"/>
        <v>13.5</v>
      </c>
      <c r="AB20" s="53">
        <f t="shared" si="6"/>
        <v>0.33750000000000002</v>
      </c>
      <c r="AC20" s="54" t="s">
        <v>1</v>
      </c>
      <c r="AD20" s="8">
        <v>2.5</v>
      </c>
      <c r="AE20" s="8">
        <v>3</v>
      </c>
      <c r="AF20" s="8">
        <v>0.5</v>
      </c>
      <c r="AG20" s="8">
        <v>1</v>
      </c>
      <c r="AH20" s="52">
        <f t="shared" si="7"/>
        <v>7</v>
      </c>
      <c r="AI20" s="53">
        <f t="shared" si="8"/>
        <v>0.17499999999999999</v>
      </c>
      <c r="AJ20" s="65" t="s">
        <v>1</v>
      </c>
      <c r="AK20" s="8">
        <v>8.5</v>
      </c>
      <c r="AL20" s="8">
        <v>1</v>
      </c>
      <c r="AM20" s="8">
        <v>1</v>
      </c>
      <c r="AN20" s="8">
        <v>1</v>
      </c>
      <c r="AO20" s="12">
        <f t="shared" si="9"/>
        <v>11.5</v>
      </c>
      <c r="AP20" s="66">
        <f t="shared" si="10"/>
        <v>0.28749999999999998</v>
      </c>
      <c r="AQ20" s="65" t="s">
        <v>2</v>
      </c>
      <c r="AR20" s="8">
        <v>9.5</v>
      </c>
      <c r="AS20" s="8">
        <v>5.5</v>
      </c>
      <c r="AT20" s="8">
        <v>5.5</v>
      </c>
      <c r="AU20" s="8">
        <v>6</v>
      </c>
      <c r="AV20" s="12">
        <f t="shared" si="11"/>
        <v>26.5</v>
      </c>
      <c r="AW20" s="66">
        <f t="shared" si="12"/>
        <v>0.66249999999999998</v>
      </c>
      <c r="AX20" s="52" t="s">
        <v>1</v>
      </c>
      <c r="AY20" s="8">
        <v>7</v>
      </c>
      <c r="AZ20" s="8">
        <v>4</v>
      </c>
      <c r="BA20" s="8">
        <v>5</v>
      </c>
      <c r="BB20" s="8">
        <v>2</v>
      </c>
      <c r="BC20" s="52">
        <f t="shared" si="13"/>
        <v>18</v>
      </c>
      <c r="BD20" s="53">
        <f t="shared" si="14"/>
        <v>0.45</v>
      </c>
      <c r="BE20" s="70" t="s">
        <v>2</v>
      </c>
      <c r="BF20" s="1">
        <v>5</v>
      </c>
      <c r="BG20" s="1">
        <v>1</v>
      </c>
      <c r="BH20" s="1">
        <v>10</v>
      </c>
      <c r="BI20" s="1">
        <v>6</v>
      </c>
      <c r="BJ20" s="16">
        <f t="shared" si="15"/>
        <v>22</v>
      </c>
      <c r="BK20" s="71">
        <f t="shared" si="16"/>
        <v>0.55000000000000004</v>
      </c>
      <c r="BL20" s="75" t="s">
        <v>2</v>
      </c>
      <c r="BM20" s="62">
        <v>8</v>
      </c>
      <c r="BN20" s="62">
        <v>3.5</v>
      </c>
      <c r="BO20" s="62">
        <v>5.5</v>
      </c>
      <c r="BP20" s="62">
        <v>5</v>
      </c>
      <c r="BQ20" s="19">
        <f t="shared" si="17"/>
        <v>22</v>
      </c>
      <c r="BR20" s="76">
        <f t="shared" si="18"/>
        <v>0.55000000000000004</v>
      </c>
      <c r="BS20" s="80" t="s">
        <v>2</v>
      </c>
      <c r="BT20" s="22">
        <v>9</v>
      </c>
      <c r="BU20" s="22">
        <v>0.5</v>
      </c>
      <c r="BV20" s="22">
        <v>3.5</v>
      </c>
      <c r="BW20" s="22">
        <v>1.5</v>
      </c>
      <c r="BX20" s="24">
        <f t="shared" si="19"/>
        <v>14.5</v>
      </c>
      <c r="BY20" s="81">
        <f t="shared" si="20"/>
        <v>0.36249999999999999</v>
      </c>
    </row>
    <row r="21" spans="1:77" ht="15.75" x14ac:dyDescent="0.25">
      <c r="A21" s="52" t="s">
        <v>2</v>
      </c>
      <c r="B21" s="45">
        <v>3.5</v>
      </c>
      <c r="C21" s="1">
        <v>10</v>
      </c>
      <c r="D21" s="1">
        <v>6</v>
      </c>
      <c r="E21" s="1">
        <v>7</v>
      </c>
      <c r="F21" s="118">
        <f t="shared" si="0"/>
        <v>26.5</v>
      </c>
      <c r="G21" s="53">
        <f>_ověření!H20/40</f>
        <v>0</v>
      </c>
      <c r="H21" s="54" t="s">
        <v>2</v>
      </c>
      <c r="I21" s="8">
        <v>1</v>
      </c>
      <c r="J21" s="8">
        <v>1.5</v>
      </c>
      <c r="K21" s="8">
        <v>10</v>
      </c>
      <c r="L21" s="8">
        <v>1</v>
      </c>
      <c r="M21" s="52">
        <f t="shared" si="1"/>
        <v>13.5</v>
      </c>
      <c r="N21" s="53">
        <f t="shared" si="2"/>
        <v>0.33750000000000002</v>
      </c>
      <c r="O21" s="54" t="s">
        <v>2</v>
      </c>
      <c r="P21" s="8">
        <v>9.5</v>
      </c>
      <c r="Q21" s="8">
        <v>4</v>
      </c>
      <c r="R21" s="8">
        <v>6.5</v>
      </c>
      <c r="S21" s="8">
        <v>0.5</v>
      </c>
      <c r="T21" s="52">
        <f t="shared" si="3"/>
        <v>20.5</v>
      </c>
      <c r="U21" s="53">
        <f t="shared" si="4"/>
        <v>0.51249999999999996</v>
      </c>
      <c r="V21" s="54" t="s">
        <v>1</v>
      </c>
      <c r="W21" s="8">
        <v>1</v>
      </c>
      <c r="X21" s="8">
        <v>5</v>
      </c>
      <c r="Y21" s="8">
        <v>5</v>
      </c>
      <c r="Z21" s="8">
        <v>1.5</v>
      </c>
      <c r="AA21" s="52">
        <f t="shared" si="5"/>
        <v>12.5</v>
      </c>
      <c r="AB21" s="53">
        <f t="shared" si="6"/>
        <v>0.3125</v>
      </c>
      <c r="AJ21" s="65" t="s">
        <v>1</v>
      </c>
      <c r="AK21" s="8">
        <v>4</v>
      </c>
      <c r="AL21" s="8">
        <v>3</v>
      </c>
      <c r="AM21" s="8">
        <v>2.5</v>
      </c>
      <c r="AN21" s="8">
        <v>2</v>
      </c>
      <c r="AO21" s="12">
        <f t="shared" si="9"/>
        <v>11.5</v>
      </c>
      <c r="AP21" s="66">
        <f t="shared" si="10"/>
        <v>0.28749999999999998</v>
      </c>
      <c r="AQ21" s="65" t="s">
        <v>2</v>
      </c>
      <c r="AR21" s="8">
        <v>10</v>
      </c>
      <c r="AS21" s="8">
        <v>3.5</v>
      </c>
      <c r="AT21" s="8">
        <v>6</v>
      </c>
      <c r="AU21" s="8">
        <v>6.5</v>
      </c>
      <c r="AV21" s="12">
        <f t="shared" si="11"/>
        <v>26</v>
      </c>
      <c r="AW21" s="66">
        <f t="shared" si="12"/>
        <v>0.65</v>
      </c>
      <c r="AX21" s="52" t="s">
        <v>1</v>
      </c>
      <c r="AY21" s="8">
        <v>2.5</v>
      </c>
      <c r="AZ21" s="8">
        <v>6</v>
      </c>
      <c r="BA21" s="8">
        <v>6.5</v>
      </c>
      <c r="BB21" s="8">
        <v>3</v>
      </c>
      <c r="BC21" s="52">
        <f t="shared" si="13"/>
        <v>18</v>
      </c>
      <c r="BD21" s="53">
        <f t="shared" si="14"/>
        <v>0.45</v>
      </c>
      <c r="BE21" s="70" t="s">
        <v>1</v>
      </c>
      <c r="BF21" s="1">
        <v>5</v>
      </c>
      <c r="BG21" s="1">
        <v>4</v>
      </c>
      <c r="BH21" s="1">
        <v>6</v>
      </c>
      <c r="BI21" s="1">
        <v>7</v>
      </c>
      <c r="BJ21" s="16">
        <f t="shared" si="15"/>
        <v>22</v>
      </c>
      <c r="BK21" s="71">
        <f t="shared" si="16"/>
        <v>0.55000000000000004</v>
      </c>
      <c r="BL21" s="75" t="s">
        <v>1</v>
      </c>
      <c r="BM21" s="62">
        <v>5</v>
      </c>
      <c r="BN21" s="62">
        <v>3</v>
      </c>
      <c r="BO21" s="62">
        <v>7</v>
      </c>
      <c r="BP21" s="62">
        <v>5.5</v>
      </c>
      <c r="BQ21" s="19">
        <f t="shared" si="17"/>
        <v>20.5</v>
      </c>
      <c r="BR21" s="76">
        <f t="shared" si="18"/>
        <v>0.51249999999999996</v>
      </c>
      <c r="BS21" s="80" t="s">
        <v>1</v>
      </c>
      <c r="BT21" s="22">
        <v>3.5</v>
      </c>
      <c r="BU21" s="22">
        <v>1</v>
      </c>
      <c r="BV21" s="22">
        <v>6</v>
      </c>
      <c r="BW21" s="22">
        <v>1</v>
      </c>
      <c r="BX21" s="24">
        <f t="shared" si="19"/>
        <v>11.5</v>
      </c>
      <c r="BY21" s="81">
        <f t="shared" si="20"/>
        <v>0.28749999999999998</v>
      </c>
    </row>
    <row r="22" spans="1:77" ht="15.75" x14ac:dyDescent="0.25">
      <c r="A22" s="52" t="s">
        <v>1</v>
      </c>
      <c r="B22" s="45">
        <v>10</v>
      </c>
      <c r="C22" s="1">
        <v>5</v>
      </c>
      <c r="D22" s="1">
        <v>5</v>
      </c>
      <c r="E22" s="1">
        <v>5</v>
      </c>
      <c r="F22" s="118">
        <f t="shared" si="0"/>
        <v>25</v>
      </c>
      <c r="G22" s="53">
        <f>_ověření!H21/40</f>
        <v>0</v>
      </c>
      <c r="H22" s="54" t="s">
        <v>2</v>
      </c>
      <c r="I22" s="8">
        <v>10</v>
      </c>
      <c r="J22" s="8">
        <v>1.5</v>
      </c>
      <c r="K22" s="8">
        <v>0</v>
      </c>
      <c r="L22" s="8">
        <v>2</v>
      </c>
      <c r="M22" s="52">
        <f t="shared" si="1"/>
        <v>13.5</v>
      </c>
      <c r="N22" s="53">
        <f t="shared" si="2"/>
        <v>0.33750000000000002</v>
      </c>
      <c r="O22" s="54" t="s">
        <v>1</v>
      </c>
      <c r="P22" s="8">
        <v>6</v>
      </c>
      <c r="Q22" s="8">
        <v>1</v>
      </c>
      <c r="R22" s="8">
        <v>5.5</v>
      </c>
      <c r="S22" s="8">
        <v>2</v>
      </c>
      <c r="T22" s="52">
        <f t="shared" si="3"/>
        <v>14.5</v>
      </c>
      <c r="U22" s="53">
        <f t="shared" si="4"/>
        <v>0.36249999999999999</v>
      </c>
      <c r="V22" s="54" t="s">
        <v>2</v>
      </c>
      <c r="W22" s="8">
        <v>1</v>
      </c>
      <c r="X22" s="8">
        <v>1.5</v>
      </c>
      <c r="Y22" s="8">
        <v>5</v>
      </c>
      <c r="Z22" s="8">
        <v>3.5</v>
      </c>
      <c r="AA22" s="52">
        <f t="shared" si="5"/>
        <v>11</v>
      </c>
      <c r="AB22" s="53">
        <f t="shared" si="6"/>
        <v>0.27500000000000002</v>
      </c>
      <c r="AJ22" s="65" t="s">
        <v>2</v>
      </c>
      <c r="AK22" s="8">
        <v>4</v>
      </c>
      <c r="AL22" s="8">
        <v>1.5</v>
      </c>
      <c r="AM22" s="8">
        <v>2</v>
      </c>
      <c r="AN22" s="8">
        <v>0.5</v>
      </c>
      <c r="AO22" s="12">
        <f t="shared" si="9"/>
        <v>8</v>
      </c>
      <c r="AP22" s="66">
        <f t="shared" si="10"/>
        <v>0.2</v>
      </c>
      <c r="AQ22" s="65" t="s">
        <v>1</v>
      </c>
      <c r="AR22" s="8">
        <v>10</v>
      </c>
      <c r="AS22" s="8">
        <v>6</v>
      </c>
      <c r="AT22" s="8">
        <v>5.5</v>
      </c>
      <c r="AU22" s="8">
        <v>3.5</v>
      </c>
      <c r="AV22" s="12">
        <f t="shared" si="11"/>
        <v>25</v>
      </c>
      <c r="AW22" s="66">
        <f t="shared" si="12"/>
        <v>0.625</v>
      </c>
      <c r="AX22" s="52" t="s">
        <v>1</v>
      </c>
      <c r="AY22" s="8">
        <v>7</v>
      </c>
      <c r="AZ22" s="8">
        <v>4</v>
      </c>
      <c r="BA22" s="8">
        <v>5</v>
      </c>
      <c r="BB22" s="8">
        <v>0</v>
      </c>
      <c r="BC22" s="52">
        <f t="shared" si="13"/>
        <v>16</v>
      </c>
      <c r="BD22" s="53">
        <f t="shared" si="14"/>
        <v>0.4</v>
      </c>
      <c r="BE22" s="70" t="s">
        <v>2</v>
      </c>
      <c r="BF22" s="1">
        <v>5</v>
      </c>
      <c r="BG22" s="1">
        <v>4</v>
      </c>
      <c r="BH22" s="1">
        <v>4</v>
      </c>
      <c r="BI22" s="1">
        <v>5</v>
      </c>
      <c r="BJ22" s="16">
        <f t="shared" si="15"/>
        <v>18</v>
      </c>
      <c r="BK22" s="71">
        <f t="shared" si="16"/>
        <v>0.45</v>
      </c>
      <c r="BL22" s="75" t="s">
        <v>1</v>
      </c>
      <c r="BM22" s="62">
        <v>5</v>
      </c>
      <c r="BN22" s="62">
        <v>3</v>
      </c>
      <c r="BO22" s="62">
        <v>2</v>
      </c>
      <c r="BP22" s="62">
        <v>7.5</v>
      </c>
      <c r="BQ22" s="19">
        <f t="shared" si="17"/>
        <v>17.5</v>
      </c>
      <c r="BR22" s="76">
        <f t="shared" si="18"/>
        <v>0.4375</v>
      </c>
    </row>
    <row r="23" spans="1:77" ht="15.75" x14ac:dyDescent="0.25">
      <c r="A23" s="52" t="s">
        <v>2</v>
      </c>
      <c r="B23" s="45">
        <v>3</v>
      </c>
      <c r="C23" s="1">
        <v>8.5</v>
      </c>
      <c r="D23" s="1">
        <v>6</v>
      </c>
      <c r="E23" s="1">
        <v>4.5</v>
      </c>
      <c r="F23" s="118">
        <f t="shared" si="0"/>
        <v>22</v>
      </c>
      <c r="G23" s="53">
        <f>_ověření!H22/40</f>
        <v>0</v>
      </c>
      <c r="H23" s="54" t="s">
        <v>1</v>
      </c>
      <c r="I23" s="8">
        <v>10</v>
      </c>
      <c r="J23" s="8">
        <v>2</v>
      </c>
      <c r="K23" s="8">
        <v>0.5</v>
      </c>
      <c r="L23" s="8">
        <v>1</v>
      </c>
      <c r="M23" s="52">
        <f t="shared" si="1"/>
        <v>13.5</v>
      </c>
      <c r="N23" s="53">
        <f t="shared" si="2"/>
        <v>0.33750000000000002</v>
      </c>
      <c r="V23" s="54" t="s">
        <v>1</v>
      </c>
      <c r="W23" s="8">
        <v>5</v>
      </c>
      <c r="X23" s="8">
        <v>1</v>
      </c>
      <c r="Y23" s="8">
        <v>2</v>
      </c>
      <c r="Z23" s="8">
        <v>1</v>
      </c>
      <c r="AA23" s="52">
        <f t="shared" si="5"/>
        <v>9</v>
      </c>
      <c r="AB23" s="53">
        <f t="shared" si="6"/>
        <v>0.22500000000000001</v>
      </c>
      <c r="AJ23" s="65" t="s">
        <v>1</v>
      </c>
      <c r="AK23" s="8">
        <v>5</v>
      </c>
      <c r="AL23" s="8">
        <v>0.5</v>
      </c>
      <c r="AM23" s="8">
        <v>2</v>
      </c>
      <c r="AN23" s="8">
        <v>0</v>
      </c>
      <c r="AO23" s="12">
        <f t="shared" si="9"/>
        <v>7.5</v>
      </c>
      <c r="AP23" s="66">
        <f t="shared" si="10"/>
        <v>0.1875</v>
      </c>
      <c r="AQ23" s="65" t="s">
        <v>2</v>
      </c>
      <c r="AR23" s="8">
        <v>8</v>
      </c>
      <c r="AS23" s="8">
        <v>6</v>
      </c>
      <c r="AT23" s="8">
        <v>6.5</v>
      </c>
      <c r="AU23" s="8">
        <v>4</v>
      </c>
      <c r="AV23" s="12">
        <f t="shared" si="11"/>
        <v>24.5</v>
      </c>
      <c r="AW23" s="66">
        <f t="shared" si="12"/>
        <v>0.61250000000000004</v>
      </c>
      <c r="AX23" s="52" t="s">
        <v>1</v>
      </c>
      <c r="AY23" s="8">
        <v>2.5</v>
      </c>
      <c r="AZ23" s="8">
        <v>3</v>
      </c>
      <c r="BA23" s="8">
        <v>5</v>
      </c>
      <c r="BB23" s="8">
        <v>5</v>
      </c>
      <c r="BC23" s="52">
        <f t="shared" si="13"/>
        <v>15.5</v>
      </c>
      <c r="BD23" s="53">
        <f t="shared" si="14"/>
        <v>0.38750000000000001</v>
      </c>
      <c r="BE23" s="70" t="s">
        <v>1</v>
      </c>
      <c r="BF23" s="1">
        <v>5</v>
      </c>
      <c r="BG23" s="1">
        <v>1</v>
      </c>
      <c r="BH23" s="1">
        <v>4</v>
      </c>
      <c r="BI23" s="1">
        <v>6.5</v>
      </c>
      <c r="BJ23" s="16">
        <f t="shared" si="15"/>
        <v>16.5</v>
      </c>
      <c r="BK23" s="71">
        <f t="shared" si="16"/>
        <v>0.41249999999999998</v>
      </c>
    </row>
    <row r="24" spans="1:77" ht="15.75" x14ac:dyDescent="0.25">
      <c r="A24" s="52" t="s">
        <v>2</v>
      </c>
      <c r="B24" s="45">
        <v>3</v>
      </c>
      <c r="C24" s="1">
        <v>5</v>
      </c>
      <c r="D24" s="1">
        <v>4</v>
      </c>
      <c r="E24" s="1">
        <v>9</v>
      </c>
      <c r="F24" s="118">
        <f t="shared" si="0"/>
        <v>21</v>
      </c>
      <c r="G24" s="53">
        <f>_ověření!H23/40</f>
        <v>0</v>
      </c>
      <c r="H24" s="54" t="s">
        <v>1</v>
      </c>
      <c r="I24" s="8">
        <v>7</v>
      </c>
      <c r="J24" s="8">
        <v>3</v>
      </c>
      <c r="K24" s="8">
        <v>0</v>
      </c>
      <c r="L24" s="8">
        <v>1</v>
      </c>
      <c r="M24" s="52">
        <f t="shared" si="1"/>
        <v>11</v>
      </c>
      <c r="N24" s="53">
        <f t="shared" si="2"/>
        <v>0.27500000000000002</v>
      </c>
      <c r="V24" s="54" t="s">
        <v>1</v>
      </c>
      <c r="W24" s="8">
        <v>2</v>
      </c>
      <c r="X24" s="8">
        <v>3</v>
      </c>
      <c r="Y24" s="8">
        <v>1.5</v>
      </c>
      <c r="Z24" s="8">
        <v>1</v>
      </c>
      <c r="AA24" s="52">
        <f t="shared" si="5"/>
        <v>7.5</v>
      </c>
      <c r="AB24" s="53">
        <f t="shared" si="6"/>
        <v>0.1875</v>
      </c>
      <c r="AJ24" s="65" t="s">
        <v>1</v>
      </c>
      <c r="AK24" s="8">
        <v>3</v>
      </c>
      <c r="AL24" s="8">
        <v>1</v>
      </c>
      <c r="AM24" s="8">
        <v>2.5</v>
      </c>
      <c r="AN24" s="8">
        <v>0</v>
      </c>
      <c r="AO24" s="12">
        <f t="shared" si="9"/>
        <v>6.5</v>
      </c>
      <c r="AP24" s="66">
        <f t="shared" si="10"/>
        <v>0.16250000000000001</v>
      </c>
      <c r="AQ24" s="65" t="s">
        <v>1</v>
      </c>
      <c r="AR24" s="8">
        <v>10</v>
      </c>
      <c r="AS24" s="8">
        <v>4</v>
      </c>
      <c r="AT24" s="8">
        <v>1.5</v>
      </c>
      <c r="AU24" s="8">
        <v>8.5</v>
      </c>
      <c r="AV24" s="12">
        <f t="shared" si="11"/>
        <v>24</v>
      </c>
      <c r="AW24" s="66">
        <f t="shared" si="12"/>
        <v>0.6</v>
      </c>
      <c r="AX24" s="52" t="s">
        <v>1</v>
      </c>
      <c r="AY24" s="8">
        <v>8</v>
      </c>
      <c r="AZ24" s="8">
        <v>3.5</v>
      </c>
      <c r="BA24" s="8">
        <v>3</v>
      </c>
      <c r="BB24" s="8">
        <v>2</v>
      </c>
      <c r="BC24" s="52">
        <f t="shared" si="13"/>
        <v>16.5</v>
      </c>
      <c r="BD24" s="53">
        <f t="shared" si="14"/>
        <v>0.41249999999999998</v>
      </c>
      <c r="BE24" s="70" t="s">
        <v>1</v>
      </c>
      <c r="BF24" s="1">
        <v>10</v>
      </c>
      <c r="BG24" s="1">
        <v>1</v>
      </c>
      <c r="BH24" s="1">
        <v>2.5</v>
      </c>
      <c r="BI24" s="1">
        <v>2.5</v>
      </c>
      <c r="BJ24" s="16">
        <f t="shared" si="15"/>
        <v>16</v>
      </c>
      <c r="BK24" s="71">
        <f t="shared" si="16"/>
        <v>0.4</v>
      </c>
    </row>
    <row r="25" spans="1:77" ht="15.75" x14ac:dyDescent="0.25">
      <c r="A25" s="52" t="s">
        <v>2</v>
      </c>
      <c r="B25" s="45">
        <v>9</v>
      </c>
      <c r="C25" s="1">
        <v>0</v>
      </c>
      <c r="D25" s="1">
        <v>4</v>
      </c>
      <c r="E25" s="1">
        <v>6</v>
      </c>
      <c r="F25" s="118">
        <f t="shared" si="0"/>
        <v>19</v>
      </c>
      <c r="G25" s="53">
        <f>_ověření!H24/40</f>
        <v>0</v>
      </c>
      <c r="H25" s="54" t="s">
        <v>1</v>
      </c>
      <c r="I25" s="8">
        <v>7</v>
      </c>
      <c r="J25" s="8">
        <v>1</v>
      </c>
      <c r="K25" s="8">
        <v>0.5</v>
      </c>
      <c r="L25" s="8">
        <v>2</v>
      </c>
      <c r="M25" s="52">
        <f t="shared" si="1"/>
        <v>10.5</v>
      </c>
      <c r="N25" s="53">
        <f t="shared" si="2"/>
        <v>0.26250000000000001</v>
      </c>
      <c r="AX25" s="52" t="s">
        <v>2</v>
      </c>
      <c r="AY25" s="8">
        <v>8</v>
      </c>
      <c r="AZ25" s="8">
        <v>3.5</v>
      </c>
      <c r="BA25" s="8">
        <v>3.5</v>
      </c>
      <c r="BB25" s="8">
        <v>0.5</v>
      </c>
      <c r="BC25" s="52">
        <f t="shared" si="13"/>
        <v>15.5</v>
      </c>
      <c r="BD25" s="53">
        <f t="shared" si="14"/>
        <v>0.38750000000000001</v>
      </c>
      <c r="BE25" s="70" t="s">
        <v>1</v>
      </c>
      <c r="BF25" s="1">
        <v>3</v>
      </c>
      <c r="BG25" s="1">
        <v>0.5</v>
      </c>
      <c r="BH25" s="1">
        <v>10</v>
      </c>
      <c r="BI25" s="1">
        <v>2</v>
      </c>
      <c r="BJ25" s="16">
        <f t="shared" si="15"/>
        <v>15.5</v>
      </c>
      <c r="BK25" s="71">
        <f t="shared" si="16"/>
        <v>0.38750000000000001</v>
      </c>
    </row>
    <row r="26" spans="1:77" ht="15.75" x14ac:dyDescent="0.25">
      <c r="A26" s="52" t="s">
        <v>1</v>
      </c>
      <c r="B26" s="45">
        <v>3</v>
      </c>
      <c r="C26" s="1">
        <v>2</v>
      </c>
      <c r="D26" s="1">
        <v>7</v>
      </c>
      <c r="E26" s="1">
        <v>5</v>
      </c>
      <c r="F26" s="118">
        <f t="shared" si="0"/>
        <v>17</v>
      </c>
      <c r="G26" s="53">
        <f>_ověření!H25/40</f>
        <v>0</v>
      </c>
      <c r="AX26" s="52" t="s">
        <v>2</v>
      </c>
      <c r="AY26" s="8">
        <v>3</v>
      </c>
      <c r="AZ26" s="8">
        <v>4</v>
      </c>
      <c r="BA26" s="8">
        <v>6</v>
      </c>
      <c r="BB26" s="8">
        <v>2</v>
      </c>
      <c r="BC26" s="52">
        <f t="shared" si="13"/>
        <v>15</v>
      </c>
      <c r="BD26" s="53">
        <f t="shared" si="14"/>
        <v>0.375</v>
      </c>
      <c r="BE26" s="70" t="s">
        <v>2</v>
      </c>
      <c r="BF26" s="1">
        <v>4</v>
      </c>
      <c r="BG26" s="1">
        <v>1</v>
      </c>
      <c r="BH26" s="1">
        <v>3.5</v>
      </c>
      <c r="BI26" s="1">
        <v>7</v>
      </c>
      <c r="BJ26" s="16">
        <f t="shared" si="15"/>
        <v>15.5</v>
      </c>
      <c r="BK26" s="71">
        <f t="shared" si="16"/>
        <v>0.38750000000000001</v>
      </c>
    </row>
    <row r="27" spans="1:77" ht="15.75" x14ac:dyDescent="0.25">
      <c r="A27" s="52" t="s">
        <v>1</v>
      </c>
      <c r="B27" s="45">
        <v>4</v>
      </c>
      <c r="C27" s="1">
        <v>1.5</v>
      </c>
      <c r="D27" s="1">
        <v>4</v>
      </c>
      <c r="E27" s="1">
        <v>5.5</v>
      </c>
      <c r="F27" s="118">
        <f t="shared" si="0"/>
        <v>15</v>
      </c>
      <c r="G27" s="53">
        <f>_ověření!H26/40</f>
        <v>0</v>
      </c>
      <c r="AX27" s="52" t="s">
        <v>2</v>
      </c>
      <c r="AY27" s="8">
        <v>1</v>
      </c>
      <c r="AZ27" s="8">
        <v>5.5</v>
      </c>
      <c r="BA27" s="8">
        <v>4.5</v>
      </c>
      <c r="BB27" s="8">
        <v>3</v>
      </c>
      <c r="BC27" s="52">
        <f t="shared" si="13"/>
        <v>14</v>
      </c>
      <c r="BD27" s="53">
        <f t="shared" si="14"/>
        <v>0.35</v>
      </c>
      <c r="BE27" s="70" t="s">
        <v>1</v>
      </c>
      <c r="BF27" s="1">
        <v>4</v>
      </c>
      <c r="BG27" s="1">
        <v>0</v>
      </c>
      <c r="BH27" s="1">
        <v>0</v>
      </c>
      <c r="BI27" s="1">
        <v>0.5</v>
      </c>
      <c r="BJ27" s="16">
        <f t="shared" si="15"/>
        <v>4.5</v>
      </c>
      <c r="BK27" s="71">
        <f t="shared" si="16"/>
        <v>0.1125</v>
      </c>
    </row>
    <row r="28" spans="1:77" ht="15.75" x14ac:dyDescent="0.25">
      <c r="A28" s="52" t="s">
        <v>1</v>
      </c>
      <c r="B28" s="45">
        <v>3</v>
      </c>
      <c r="C28" s="1">
        <v>0</v>
      </c>
      <c r="D28" s="1">
        <v>0</v>
      </c>
      <c r="E28" s="1">
        <v>7</v>
      </c>
      <c r="F28" s="118">
        <f t="shared" si="0"/>
        <v>10</v>
      </c>
      <c r="G28" s="53">
        <f>_ověření!H27/40</f>
        <v>0</v>
      </c>
      <c r="AX28" s="52" t="s">
        <v>1</v>
      </c>
      <c r="AY28" s="8">
        <v>5</v>
      </c>
      <c r="AZ28" s="8">
        <v>2</v>
      </c>
      <c r="BA28" s="8">
        <v>5</v>
      </c>
      <c r="BB28" s="8">
        <v>1</v>
      </c>
      <c r="BC28" s="52">
        <f t="shared" si="13"/>
        <v>13</v>
      </c>
      <c r="BD28" s="53">
        <f t="shared" si="14"/>
        <v>0.32500000000000001</v>
      </c>
    </row>
    <row r="29" spans="1:77" ht="15.75" x14ac:dyDescent="0.25">
      <c r="AX29" s="52" t="s">
        <v>1</v>
      </c>
      <c r="AY29" s="8">
        <v>2</v>
      </c>
      <c r="AZ29" s="8">
        <v>3.5</v>
      </c>
      <c r="BA29" s="8">
        <v>4</v>
      </c>
      <c r="BB29" s="8">
        <v>2.5</v>
      </c>
      <c r="BC29" s="52">
        <f t="shared" si="13"/>
        <v>12</v>
      </c>
      <c r="BD29" s="53">
        <f t="shared" si="14"/>
        <v>0.3</v>
      </c>
    </row>
    <row r="30" spans="1:77" ht="15.75" x14ac:dyDescent="0.25">
      <c r="AX30" s="52" t="s">
        <v>2</v>
      </c>
      <c r="AY30" s="8">
        <v>2</v>
      </c>
      <c r="AZ30" s="8">
        <v>5</v>
      </c>
      <c r="BA30" s="8">
        <v>4</v>
      </c>
      <c r="BB30" s="8">
        <v>0</v>
      </c>
      <c r="BC30" s="52">
        <f t="shared" si="13"/>
        <v>11</v>
      </c>
      <c r="BD30" s="53">
        <f t="shared" si="14"/>
        <v>0.27500000000000002</v>
      </c>
    </row>
    <row r="31" spans="1:77" ht="15.75" x14ac:dyDescent="0.25">
      <c r="A31" s="108" t="s">
        <v>131</v>
      </c>
      <c r="B31">
        <f>_xlfn.VAR.P(B3:B28)</f>
        <v>8.5014792899408285</v>
      </c>
      <c r="C31">
        <f>_xlfn.VAR.P(C3:C28)</f>
        <v>9.9678254437869818</v>
      </c>
      <c r="D31">
        <f>_xlfn.VAR.P(D3:D28)</f>
        <v>7.556213017751479</v>
      </c>
      <c r="E31">
        <f>_xlfn.VAR.P(E3:E28)</f>
        <v>3.8417159763313609</v>
      </c>
      <c r="F31" s="118">
        <f>_xlfn.VAR.P(F3:F28)</f>
        <v>64.606878698224847</v>
      </c>
      <c r="H31" s="108" t="s">
        <v>131</v>
      </c>
      <c r="I31">
        <f>_xlfn.VAR.P(I3:I25)</f>
        <v>6.4754253308128549</v>
      </c>
      <c r="J31">
        <f t="shared" ref="J31:L31" si="21">_xlfn.VAR.P(J3:J25)</f>
        <v>11.726843100189036</v>
      </c>
      <c r="K31">
        <f t="shared" si="21"/>
        <v>15.215500945179585</v>
      </c>
      <c r="L31">
        <f t="shared" si="21"/>
        <v>10.571833648393195</v>
      </c>
      <c r="M31">
        <f>_xlfn.VAR.P(M3:M25)</f>
        <v>56.391304347826086</v>
      </c>
      <c r="O31" s="108" t="s">
        <v>131</v>
      </c>
      <c r="P31">
        <f>_xlfn.VAR.P(P3:P25)</f>
        <v>1.1468750000000001</v>
      </c>
      <c r="Q31">
        <f t="shared" ref="Q31:S31" si="22">_xlfn.VAR.P(Q3:Q25)</f>
        <v>5.5875000000000004</v>
      </c>
      <c r="R31">
        <f t="shared" si="22"/>
        <v>6.1068749999999996</v>
      </c>
      <c r="S31">
        <f t="shared" si="22"/>
        <v>12.2875</v>
      </c>
      <c r="T31">
        <f>_xlfn.VAR.P(T3:T25)</f>
        <v>40.797499999999999</v>
      </c>
      <c r="V31" s="108" t="s">
        <v>131</v>
      </c>
      <c r="W31">
        <f>_xlfn.VAR.P(W3:W25)</f>
        <v>7.1926652892561984</v>
      </c>
      <c r="X31">
        <f t="shared" ref="X31:Z31" si="23">_xlfn.VAR.P(X3:X25)</f>
        <v>4.4199380165289259</v>
      </c>
      <c r="Y31">
        <f t="shared" si="23"/>
        <v>4.8078512396694215</v>
      </c>
      <c r="Z31">
        <f t="shared" si="23"/>
        <v>5.1859504132231402</v>
      </c>
      <c r="AA31">
        <f>_xlfn.VAR.P(AA3:AA25)</f>
        <v>47.27066115702479</v>
      </c>
      <c r="AC31" s="108" t="s">
        <v>131</v>
      </c>
      <c r="AD31">
        <f>_xlfn.VAR.P(AD3:AD25)</f>
        <v>6.0625</v>
      </c>
      <c r="AE31">
        <f t="shared" ref="AE31:AG31" si="24">_xlfn.VAR.P(AE3:AE25)</f>
        <v>5.75</v>
      </c>
      <c r="AF31">
        <f t="shared" si="24"/>
        <v>6.166666666666667</v>
      </c>
      <c r="AG31">
        <f t="shared" si="24"/>
        <v>11.716820987654321</v>
      </c>
      <c r="AH31">
        <f>_xlfn.VAR.P(AH3:AH25)</f>
        <v>53.163580246913583</v>
      </c>
      <c r="AJ31" s="108" t="s">
        <v>131</v>
      </c>
      <c r="AK31">
        <f>_xlfn.VAR.P(AK3:AK25)</f>
        <v>3.8744834710743801</v>
      </c>
      <c r="AL31">
        <f t="shared" ref="AL31:AN31" si="25">_xlfn.VAR.P(AL3:AL25)</f>
        <v>15.533574380165289</v>
      </c>
      <c r="AM31">
        <f t="shared" si="25"/>
        <v>7.1115702479338845</v>
      </c>
      <c r="AN31">
        <f t="shared" si="25"/>
        <v>11.62603305785124</v>
      </c>
      <c r="AO31">
        <f>_xlfn.VAR.P(AO3:AO25)</f>
        <v>81.921487603305792</v>
      </c>
      <c r="AQ31" s="108" t="s">
        <v>131</v>
      </c>
      <c r="AR31">
        <f>_xlfn.VAR.P(AR3:AR25)</f>
        <v>0.46332644628099168</v>
      </c>
      <c r="AS31">
        <f t="shared" ref="AS31:AU31" si="26">_xlfn.VAR.P(AS3:AS25)</f>
        <v>3.4199380165289255</v>
      </c>
      <c r="AT31">
        <f t="shared" si="26"/>
        <v>3.7608471074380163</v>
      </c>
      <c r="AU31">
        <f t="shared" si="26"/>
        <v>7.6678719008264462</v>
      </c>
      <c r="AV31">
        <f>_xlfn.VAR.P(AV3:AV25)</f>
        <v>20.685950413223139</v>
      </c>
      <c r="AX31" s="108" t="s">
        <v>131</v>
      </c>
      <c r="AY31">
        <f>_xlfn.VAR.P(AY3:AY30)</f>
        <v>7.4056122448979593</v>
      </c>
      <c r="AZ31">
        <f t="shared" ref="AZ31:BC31" si="27">_xlfn.VAR.P(AZ3:AZ30)</f>
        <v>6.2857142857142856</v>
      </c>
      <c r="BA31">
        <f t="shared" si="27"/>
        <v>4.8504464285714288</v>
      </c>
      <c r="BB31">
        <f t="shared" si="27"/>
        <v>4.8112244897959187</v>
      </c>
      <c r="BC31">
        <f t="shared" si="27"/>
        <v>29.383609693877553</v>
      </c>
      <c r="BE31" s="108" t="s">
        <v>131</v>
      </c>
      <c r="BF31">
        <f>_xlfn.VAR.P(BF3:BF30)</f>
        <v>7.8023999999999996</v>
      </c>
      <c r="BG31">
        <f t="shared" ref="BG31" si="28">_xlfn.VAR.P(BG3:BG30)</f>
        <v>9.24</v>
      </c>
      <c r="BH31">
        <f t="shared" ref="BH31" si="29">_xlfn.VAR.P(BH3:BH30)</f>
        <v>7.3856000000000002</v>
      </c>
      <c r="BI31">
        <f t="shared" ref="BI31" si="30">_xlfn.VAR.P(BI3:BI30)</f>
        <v>8.0015999999999998</v>
      </c>
      <c r="BJ31">
        <f t="shared" ref="BJ31" si="31">_xlfn.VAR.P(BJ3:BJ30)</f>
        <v>60.6</v>
      </c>
      <c r="BL31" s="108" t="s">
        <v>131</v>
      </c>
      <c r="BM31">
        <f>_xlfn.VAR.P(BM3:BM30)</f>
        <v>3.0150000000000001</v>
      </c>
      <c r="BN31">
        <f t="shared" ref="BN31" si="32">_xlfn.VAR.P(BN3:BN30)</f>
        <v>6.59</v>
      </c>
      <c r="BO31">
        <f t="shared" ref="BO31" si="33">_xlfn.VAR.P(BO3:BO30)</f>
        <v>4.6849999999999996</v>
      </c>
      <c r="BP31">
        <f t="shared" ref="BP31" si="34">_xlfn.VAR.P(BP3:BP30)</f>
        <v>3.4318749999999998</v>
      </c>
      <c r="BQ31">
        <f t="shared" ref="BQ31" si="35">_xlfn.VAR.P(BQ3:BQ30)</f>
        <v>36.421875</v>
      </c>
      <c r="BS31" s="108" t="s">
        <v>131</v>
      </c>
      <c r="BT31">
        <f>_xlfn.VAR.P(BT3:BT30)</f>
        <v>5.0387811634349031</v>
      </c>
      <c r="BU31">
        <f t="shared" ref="BU31" si="36">_xlfn.VAR.P(BU3:BU30)</f>
        <v>17.742382271468145</v>
      </c>
      <c r="BV31">
        <f t="shared" ref="BV31" si="37">_xlfn.VAR.P(BV3:BV30)</f>
        <v>5.7437673130193909</v>
      </c>
      <c r="BW31">
        <f t="shared" ref="BW31" si="38">_xlfn.VAR.P(BW3:BW30)</f>
        <v>9.8282548476454288</v>
      </c>
      <c r="BX31">
        <f t="shared" ref="BX31" si="39">_xlfn.VAR.P(BX3:BX30)</f>
        <v>66.32409972299169</v>
      </c>
    </row>
    <row r="32" spans="1:77" ht="15.75" x14ac:dyDescent="0.25">
      <c r="A32" s="108" t="s">
        <v>130</v>
      </c>
      <c r="B32">
        <f>SUM(B31:E31)</f>
        <v>29.86723372781065</v>
      </c>
      <c r="H32" s="108" t="s">
        <v>130</v>
      </c>
      <c r="I32">
        <f>SUM(I31:L31)</f>
        <v>43.98960302457467</v>
      </c>
      <c r="O32" s="108" t="s">
        <v>130</v>
      </c>
      <c r="P32">
        <f>SUM(P31:S31)</f>
        <v>25.128749999999997</v>
      </c>
      <c r="V32" s="108" t="s">
        <v>130</v>
      </c>
      <c r="W32">
        <f>SUM(W31:Z31)</f>
        <v>21.606404958677686</v>
      </c>
      <c r="AC32" s="108" t="s">
        <v>130</v>
      </c>
      <c r="AD32">
        <f>SUM(AD31:AG31)</f>
        <v>29.695987654320987</v>
      </c>
      <c r="AJ32" s="108" t="s">
        <v>130</v>
      </c>
      <c r="AK32">
        <f>SUM(AK31:AN31)</f>
        <v>38.14566115702479</v>
      </c>
      <c r="AQ32" s="108" t="s">
        <v>130</v>
      </c>
      <c r="AR32">
        <f>SUM(AR31:AU31)</f>
        <v>15.311983471074379</v>
      </c>
      <c r="AX32" s="108" t="s">
        <v>130</v>
      </c>
      <c r="AY32">
        <f>SUM(AY31:BB31)</f>
        <v>23.352997448979593</v>
      </c>
      <c r="BE32" s="108" t="s">
        <v>130</v>
      </c>
      <c r="BF32">
        <f>SUM(BF31:BI31)</f>
        <v>32.429600000000001</v>
      </c>
      <c r="BL32" s="108" t="s">
        <v>130</v>
      </c>
      <c r="BM32">
        <f>SUM(BM31:BP31)</f>
        <v>17.721874999999997</v>
      </c>
      <c r="BS32" s="108" t="s">
        <v>130</v>
      </c>
      <c r="BT32">
        <f>SUM(BT31:BW31)</f>
        <v>38.353185595567865</v>
      </c>
    </row>
    <row r="33" spans="1:72" ht="15.75" x14ac:dyDescent="0.25">
      <c r="A33" s="119" t="s">
        <v>132</v>
      </c>
      <c r="B33" s="120">
        <f>4/3*(1-B32/F31)</f>
        <v>0.7169441948058638</v>
      </c>
      <c r="H33" s="119" t="s">
        <v>132</v>
      </c>
      <c r="I33" s="120">
        <f>4/3*(1-I32/M31)</f>
        <v>0.29322963807225133</v>
      </c>
      <c r="O33" s="119" t="s">
        <v>132</v>
      </c>
      <c r="P33" s="120">
        <f>4/3*(1-P32/T31)</f>
        <v>0.51208203117021056</v>
      </c>
      <c r="V33" s="119" t="s">
        <v>132</v>
      </c>
      <c r="W33" s="120">
        <f>4/3*(1-W32/AA31)</f>
        <v>0.72389527514314422</v>
      </c>
      <c r="AC33" s="119" t="s">
        <v>132</v>
      </c>
      <c r="AD33" s="120">
        <f>4/3*(1-AD32/AH31)</f>
        <v>0.58856313497822932</v>
      </c>
      <c r="AJ33" s="119" t="s">
        <v>132</v>
      </c>
      <c r="AK33" s="120">
        <f>4/3*(1-AK32/AO31)</f>
        <v>0.71248423707440112</v>
      </c>
      <c r="AQ33" s="119" t="s">
        <v>132</v>
      </c>
      <c r="AR33" s="120">
        <f>4/3*(1-AR32/AV31)</f>
        <v>0.34638433879344782</v>
      </c>
      <c r="AX33" s="119" t="s">
        <v>132</v>
      </c>
      <c r="AY33" s="120">
        <f>4/3*(1-AY32/BC31)</f>
        <v>0.27364971187341958</v>
      </c>
      <c r="BE33" s="119" t="s">
        <v>132</v>
      </c>
      <c r="BF33" s="120">
        <f>4/3*(1-BF32/BJ31)</f>
        <v>0.61981078107810783</v>
      </c>
      <c r="BL33" s="119" t="s">
        <v>132</v>
      </c>
      <c r="BM33" s="120">
        <f>4/3*(1-BM32/BQ31)</f>
        <v>0.68457028457028457</v>
      </c>
      <c r="BS33" s="119" t="s">
        <v>132</v>
      </c>
      <c r="BT33" s="120">
        <f>4/3*(1-BT32/BX31)</f>
        <v>0.56230770301688726</v>
      </c>
    </row>
  </sheetData>
  <mergeCells count="11">
    <mergeCell ref="AJ1:AP1"/>
    <mergeCell ref="A1:G1"/>
    <mergeCell ref="H1:N1"/>
    <mergeCell ref="O1:U1"/>
    <mergeCell ref="V1:AB1"/>
    <mergeCell ref="AC1:AI1"/>
    <mergeCell ref="AQ1:AW1"/>
    <mergeCell ref="AX1:BD1"/>
    <mergeCell ref="BE1:BK1"/>
    <mergeCell ref="BL1:BR1"/>
    <mergeCell ref="BS1:BY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9"/>
  <sheetViews>
    <sheetView topLeftCell="X1" zoomScale="89" zoomScaleNormal="89" workbookViewId="0">
      <selection activeCell="AD3" sqref="AD3:AH20"/>
    </sheetView>
  </sheetViews>
  <sheetFormatPr defaultRowHeight="15" x14ac:dyDescent="0.25"/>
  <sheetData>
    <row r="1" spans="1:49" ht="18.75" x14ac:dyDescent="0.3">
      <c r="A1" s="181" t="s">
        <v>0</v>
      </c>
      <c r="B1" s="181"/>
      <c r="C1" s="181"/>
      <c r="D1" s="181"/>
      <c r="E1" s="181"/>
      <c r="F1" s="181"/>
      <c r="G1" s="181"/>
      <c r="H1" s="181" t="s">
        <v>10</v>
      </c>
      <c r="I1" s="181"/>
      <c r="J1" s="181"/>
      <c r="K1" s="181"/>
      <c r="L1" s="181"/>
      <c r="M1" s="181"/>
      <c r="N1" s="181"/>
      <c r="O1" s="181" t="s">
        <v>11</v>
      </c>
      <c r="P1" s="181"/>
      <c r="Q1" s="181"/>
      <c r="R1" s="181"/>
      <c r="S1" s="181"/>
      <c r="T1" s="181"/>
      <c r="U1" s="181"/>
      <c r="V1" s="189" t="s">
        <v>12</v>
      </c>
      <c r="W1" s="181"/>
      <c r="X1" s="181"/>
      <c r="Y1" s="181"/>
      <c r="Z1" s="181"/>
      <c r="AA1" s="181"/>
      <c r="AB1" s="181"/>
      <c r="AC1" s="181" t="s">
        <v>13</v>
      </c>
      <c r="AD1" s="181"/>
      <c r="AE1" s="181"/>
      <c r="AF1" s="181"/>
      <c r="AG1" s="181"/>
      <c r="AH1" s="181"/>
      <c r="AI1" s="181"/>
      <c r="AJ1" s="181" t="s">
        <v>14</v>
      </c>
      <c r="AK1" s="181"/>
      <c r="AL1" s="181"/>
      <c r="AM1" s="181"/>
      <c r="AN1" s="181"/>
      <c r="AO1" s="181"/>
      <c r="AP1" s="181"/>
      <c r="AQ1" s="189" t="s">
        <v>15</v>
      </c>
      <c r="AR1" s="181"/>
      <c r="AS1" s="181"/>
      <c r="AT1" s="181"/>
      <c r="AU1" s="181"/>
      <c r="AV1" s="181"/>
      <c r="AW1" s="181"/>
    </row>
    <row r="2" spans="1:49" ht="15.75" x14ac:dyDescent="0.25">
      <c r="A2" s="27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4" t="s">
        <v>3</v>
      </c>
      <c r="I2" s="5" t="s">
        <v>4</v>
      </c>
      <c r="J2" s="5" t="s">
        <v>5</v>
      </c>
      <c r="K2" s="5" t="s">
        <v>6</v>
      </c>
      <c r="L2" s="5" t="s">
        <v>7</v>
      </c>
      <c r="M2" s="5" t="s">
        <v>8</v>
      </c>
      <c r="N2" s="5" t="s">
        <v>9</v>
      </c>
      <c r="O2" s="27" t="s">
        <v>3</v>
      </c>
      <c r="P2" s="6" t="s">
        <v>4</v>
      </c>
      <c r="Q2" s="6" t="s">
        <v>5</v>
      </c>
      <c r="R2" s="6" t="s">
        <v>6</v>
      </c>
      <c r="S2" s="6" t="s">
        <v>7</v>
      </c>
      <c r="T2" s="6" t="s">
        <v>8</v>
      </c>
      <c r="U2" s="6" t="s">
        <v>9</v>
      </c>
      <c r="V2" s="72" t="s">
        <v>3</v>
      </c>
      <c r="W2" s="6" t="s">
        <v>4</v>
      </c>
      <c r="X2" s="6" t="s">
        <v>5</v>
      </c>
      <c r="Y2" s="6" t="s">
        <v>6</v>
      </c>
      <c r="Z2" s="6" t="s">
        <v>7</v>
      </c>
      <c r="AA2" s="6" t="s">
        <v>8</v>
      </c>
      <c r="AB2" s="6" t="s">
        <v>9</v>
      </c>
      <c r="AC2" s="27" t="s">
        <v>3</v>
      </c>
      <c r="AD2" s="6" t="s">
        <v>4</v>
      </c>
      <c r="AE2" s="6" t="s">
        <v>5</v>
      </c>
      <c r="AF2" s="6" t="s">
        <v>6</v>
      </c>
      <c r="AG2" s="6" t="s">
        <v>7</v>
      </c>
      <c r="AH2" s="6" t="s">
        <v>8</v>
      </c>
      <c r="AI2" s="6" t="s">
        <v>9</v>
      </c>
      <c r="AJ2" s="4" t="s">
        <v>3</v>
      </c>
      <c r="AK2" s="5" t="s">
        <v>4</v>
      </c>
      <c r="AL2" s="5" t="s">
        <v>5</v>
      </c>
      <c r="AM2" s="5" t="s">
        <v>6</v>
      </c>
      <c r="AN2" s="5" t="s">
        <v>7</v>
      </c>
      <c r="AO2" s="5" t="s">
        <v>8</v>
      </c>
      <c r="AP2" s="5" t="s">
        <v>9</v>
      </c>
      <c r="AQ2" s="72" t="s">
        <v>3</v>
      </c>
      <c r="AR2" s="6" t="s">
        <v>4</v>
      </c>
      <c r="AS2" s="6" t="s">
        <v>5</v>
      </c>
      <c r="AT2" s="6" t="s">
        <v>6</v>
      </c>
      <c r="AU2" s="6" t="s">
        <v>7</v>
      </c>
      <c r="AV2" s="6" t="s">
        <v>8</v>
      </c>
      <c r="AW2" s="6" t="s">
        <v>9</v>
      </c>
    </row>
    <row r="3" spans="1:49" ht="15.75" x14ac:dyDescent="0.25">
      <c r="A3" s="26" t="s">
        <v>1</v>
      </c>
      <c r="B3" s="29">
        <v>10</v>
      </c>
      <c r="C3" s="29">
        <v>10</v>
      </c>
      <c r="D3" s="29">
        <v>10</v>
      </c>
      <c r="E3" s="29">
        <v>10</v>
      </c>
      <c r="F3" s="26">
        <f>SUM(B3:E3)</f>
        <v>40</v>
      </c>
      <c r="G3" s="83">
        <f>F3/40</f>
        <v>1</v>
      </c>
      <c r="H3" s="54" t="s">
        <v>2</v>
      </c>
      <c r="I3" s="52">
        <v>10</v>
      </c>
      <c r="J3" s="52">
        <v>10</v>
      </c>
      <c r="K3" s="52">
        <v>10</v>
      </c>
      <c r="L3" s="52">
        <v>10</v>
      </c>
      <c r="M3" s="52">
        <f>SUM(I3:L3)</f>
        <v>40</v>
      </c>
      <c r="N3" s="53">
        <f>M3/40</f>
        <v>1</v>
      </c>
      <c r="O3" s="82" t="s">
        <v>1</v>
      </c>
      <c r="P3" s="29">
        <v>9.5</v>
      </c>
      <c r="Q3" s="29">
        <v>10</v>
      </c>
      <c r="R3" s="29">
        <v>9.5</v>
      </c>
      <c r="S3" s="29">
        <v>8</v>
      </c>
      <c r="T3" s="26">
        <f>SUM(P3:S3)</f>
        <v>37</v>
      </c>
      <c r="U3" s="83">
        <f>T3/40</f>
        <v>0.92500000000000004</v>
      </c>
      <c r="V3" s="77" t="s">
        <v>1</v>
      </c>
      <c r="W3" s="29">
        <v>10</v>
      </c>
      <c r="X3" s="29">
        <v>10</v>
      </c>
      <c r="Y3" s="29">
        <v>10</v>
      </c>
      <c r="Z3" s="29">
        <v>8</v>
      </c>
      <c r="AA3" s="26">
        <f>SUM(W3:Z3)</f>
        <v>38</v>
      </c>
      <c r="AB3" s="83">
        <f>AA3/40</f>
        <v>0.95</v>
      </c>
      <c r="AC3" s="84" t="s">
        <v>1</v>
      </c>
      <c r="AD3" s="33">
        <v>10</v>
      </c>
      <c r="AE3" s="33">
        <v>9</v>
      </c>
      <c r="AF3" s="33">
        <v>10</v>
      </c>
      <c r="AG3" s="33">
        <v>10</v>
      </c>
      <c r="AH3" s="32">
        <f>SUM(AD3:AG3)</f>
        <v>39</v>
      </c>
      <c r="AI3" s="85">
        <f>AH3/40</f>
        <v>0.97499999999999998</v>
      </c>
      <c r="AJ3" s="58"/>
      <c r="AK3" s="59"/>
      <c r="AL3" s="59"/>
      <c r="AM3" s="59"/>
      <c r="AN3" s="59"/>
      <c r="AO3" s="59"/>
      <c r="AP3" s="60"/>
      <c r="AQ3" s="77" t="s">
        <v>1</v>
      </c>
      <c r="AR3" s="29">
        <v>10</v>
      </c>
      <c r="AS3" s="29">
        <v>9.5</v>
      </c>
      <c r="AT3" s="29">
        <v>10</v>
      </c>
      <c r="AU3" s="29">
        <v>10</v>
      </c>
      <c r="AV3" s="26">
        <f>SUM(AR3:AU3)</f>
        <v>39.5</v>
      </c>
      <c r="AW3" s="83">
        <f>AV3/40</f>
        <v>0.98750000000000004</v>
      </c>
    </row>
    <row r="4" spans="1:49" ht="15.75" x14ac:dyDescent="0.25">
      <c r="A4" s="16" t="s">
        <v>1</v>
      </c>
      <c r="B4" s="30">
        <v>10</v>
      </c>
      <c r="C4" s="30">
        <v>10</v>
      </c>
      <c r="D4" s="30">
        <v>9.5</v>
      </c>
      <c r="E4" s="30">
        <v>10</v>
      </c>
      <c r="F4" s="16">
        <f t="shared" ref="F4:F28" si="0">SUM(B4:E4)</f>
        <v>39.5</v>
      </c>
      <c r="G4" s="71">
        <f t="shared" ref="G4:G28" si="1">F4/40</f>
        <v>0.98750000000000004</v>
      </c>
      <c r="H4" s="54" t="s">
        <v>1</v>
      </c>
      <c r="I4" s="52">
        <v>10</v>
      </c>
      <c r="J4" s="52">
        <v>9.5</v>
      </c>
      <c r="K4" s="52">
        <v>10</v>
      </c>
      <c r="L4" s="52">
        <v>10</v>
      </c>
      <c r="M4" s="52">
        <f t="shared" ref="M4:M22" si="2">SUM(I4:L4)</f>
        <v>39.5</v>
      </c>
      <c r="N4" s="53">
        <f t="shared" ref="N4:N22" si="3">M4/40</f>
        <v>0.98750000000000004</v>
      </c>
      <c r="O4" s="70" t="s">
        <v>1</v>
      </c>
      <c r="P4" s="30">
        <v>9.5</v>
      </c>
      <c r="Q4" s="30">
        <v>10</v>
      </c>
      <c r="R4" s="30">
        <v>9</v>
      </c>
      <c r="S4" s="30">
        <v>8</v>
      </c>
      <c r="T4" s="16">
        <f t="shared" ref="T4:T28" si="4">SUM(P4:S4)</f>
        <v>36.5</v>
      </c>
      <c r="U4" s="71">
        <f t="shared" ref="U4:U28" si="5">T4/40</f>
        <v>0.91249999999999998</v>
      </c>
      <c r="V4" s="67" t="s">
        <v>1</v>
      </c>
      <c r="W4" s="30">
        <v>9</v>
      </c>
      <c r="X4" s="30">
        <v>8</v>
      </c>
      <c r="Y4" s="30">
        <v>10</v>
      </c>
      <c r="Z4" s="30">
        <v>4</v>
      </c>
      <c r="AA4" s="16">
        <f t="shared" ref="AA4:AA30" si="6">SUM(W4:Z4)</f>
        <v>31</v>
      </c>
      <c r="AB4" s="71">
        <f t="shared" ref="AB4:AB30" si="7">AA4/40</f>
        <v>0.77500000000000002</v>
      </c>
      <c r="AC4" s="86" t="s">
        <v>1</v>
      </c>
      <c r="AD4" s="35">
        <v>10</v>
      </c>
      <c r="AE4" s="35">
        <v>8</v>
      </c>
      <c r="AF4" s="35">
        <v>7</v>
      </c>
      <c r="AG4" s="35">
        <v>10</v>
      </c>
      <c r="AH4" s="34">
        <f t="shared" ref="AH4:AH20" si="8">SUM(AD4:AG4)</f>
        <v>35</v>
      </c>
      <c r="AI4" s="87">
        <f t="shared" ref="AI4:AI20" si="9">AH4/40</f>
        <v>0.875</v>
      </c>
      <c r="AJ4" s="58"/>
      <c r="AK4" s="59"/>
      <c r="AL4" s="59"/>
      <c r="AM4" s="59"/>
      <c r="AN4" s="59"/>
      <c r="AO4" s="59"/>
      <c r="AP4" s="60"/>
      <c r="AQ4" s="67" t="s">
        <v>1</v>
      </c>
      <c r="AR4" s="30">
        <v>10</v>
      </c>
      <c r="AS4" s="30">
        <v>10</v>
      </c>
      <c r="AT4" s="30">
        <v>10</v>
      </c>
      <c r="AU4" s="30">
        <v>9.5</v>
      </c>
      <c r="AV4" s="16">
        <f t="shared" ref="AV4:AV33" si="10">SUM(AR4:AU4)</f>
        <v>39.5</v>
      </c>
      <c r="AW4" s="71">
        <f t="shared" ref="AW4:AW33" si="11">AV4/40</f>
        <v>0.98750000000000004</v>
      </c>
    </row>
    <row r="5" spans="1:49" ht="15.75" x14ac:dyDescent="0.25">
      <c r="A5" s="16" t="s">
        <v>1</v>
      </c>
      <c r="B5" s="30">
        <v>10</v>
      </c>
      <c r="C5" s="30">
        <v>10</v>
      </c>
      <c r="D5" s="30">
        <v>9.5</v>
      </c>
      <c r="E5" s="30">
        <v>10</v>
      </c>
      <c r="F5" s="16">
        <f t="shared" si="0"/>
        <v>39.5</v>
      </c>
      <c r="G5" s="71">
        <f t="shared" si="1"/>
        <v>0.98750000000000004</v>
      </c>
      <c r="H5" s="54" t="s">
        <v>1</v>
      </c>
      <c r="I5" s="52">
        <v>10</v>
      </c>
      <c r="J5" s="52">
        <v>10</v>
      </c>
      <c r="K5" s="52">
        <v>9</v>
      </c>
      <c r="L5" s="52">
        <v>10</v>
      </c>
      <c r="M5" s="52">
        <f t="shared" si="2"/>
        <v>39</v>
      </c>
      <c r="N5" s="53">
        <f t="shared" si="3"/>
        <v>0.97499999999999998</v>
      </c>
      <c r="O5" s="70" t="s">
        <v>1</v>
      </c>
      <c r="P5" s="30">
        <v>8.5</v>
      </c>
      <c r="Q5" s="30">
        <v>9.5</v>
      </c>
      <c r="R5" s="30">
        <v>10</v>
      </c>
      <c r="S5" s="30">
        <v>8</v>
      </c>
      <c r="T5" s="16">
        <f t="shared" si="4"/>
        <v>36</v>
      </c>
      <c r="U5" s="71">
        <f t="shared" si="5"/>
        <v>0.9</v>
      </c>
      <c r="V5" s="67" t="s">
        <v>1</v>
      </c>
      <c r="W5" s="30">
        <v>9.5</v>
      </c>
      <c r="X5" s="30">
        <v>8</v>
      </c>
      <c r="Y5" s="30">
        <v>10</v>
      </c>
      <c r="Z5" s="30">
        <v>3</v>
      </c>
      <c r="AA5" s="16">
        <f t="shared" si="6"/>
        <v>30.5</v>
      </c>
      <c r="AB5" s="71">
        <f t="shared" si="7"/>
        <v>0.76249999999999996</v>
      </c>
      <c r="AC5" s="86" t="s">
        <v>2</v>
      </c>
      <c r="AD5" s="35">
        <v>10</v>
      </c>
      <c r="AE5" s="35">
        <v>9</v>
      </c>
      <c r="AF5" s="35">
        <v>0</v>
      </c>
      <c r="AG5" s="35">
        <v>10</v>
      </c>
      <c r="AH5" s="34">
        <f t="shared" si="8"/>
        <v>29</v>
      </c>
      <c r="AI5" s="87">
        <f t="shared" si="9"/>
        <v>0.72499999999999998</v>
      </c>
      <c r="AJ5" s="58"/>
      <c r="AK5" s="59"/>
      <c r="AL5" s="59"/>
      <c r="AM5" s="59"/>
      <c r="AN5" s="59"/>
      <c r="AO5" s="59"/>
      <c r="AP5" s="60"/>
      <c r="AQ5" s="67" t="s">
        <v>1</v>
      </c>
      <c r="AR5" s="30">
        <v>10</v>
      </c>
      <c r="AS5" s="30">
        <v>9.5</v>
      </c>
      <c r="AT5" s="30">
        <v>10</v>
      </c>
      <c r="AU5" s="30">
        <v>10</v>
      </c>
      <c r="AV5" s="16">
        <f t="shared" si="10"/>
        <v>39.5</v>
      </c>
      <c r="AW5" s="71">
        <f t="shared" si="11"/>
        <v>0.98750000000000004</v>
      </c>
    </row>
    <row r="6" spans="1:49" ht="15.75" x14ac:dyDescent="0.25">
      <c r="A6" s="16" t="s">
        <v>1</v>
      </c>
      <c r="B6" s="30">
        <v>10</v>
      </c>
      <c r="C6" s="30">
        <v>10</v>
      </c>
      <c r="D6" s="30">
        <v>9.5</v>
      </c>
      <c r="E6" s="30">
        <v>10</v>
      </c>
      <c r="F6" s="16">
        <f t="shared" si="0"/>
        <v>39.5</v>
      </c>
      <c r="G6" s="71">
        <f t="shared" si="1"/>
        <v>0.98750000000000004</v>
      </c>
      <c r="H6" s="54" t="s">
        <v>1</v>
      </c>
      <c r="I6" s="52">
        <v>10</v>
      </c>
      <c r="J6" s="52">
        <v>9</v>
      </c>
      <c r="K6" s="52">
        <v>10</v>
      </c>
      <c r="L6" s="52">
        <v>10</v>
      </c>
      <c r="M6" s="52">
        <f t="shared" si="2"/>
        <v>39</v>
      </c>
      <c r="N6" s="53">
        <f t="shared" si="3"/>
        <v>0.97499999999999998</v>
      </c>
      <c r="O6" s="70" t="s">
        <v>1</v>
      </c>
      <c r="P6" s="30">
        <v>8.5</v>
      </c>
      <c r="Q6" s="30">
        <v>9.5</v>
      </c>
      <c r="R6" s="30">
        <v>10</v>
      </c>
      <c r="S6" s="30">
        <v>8</v>
      </c>
      <c r="T6" s="16">
        <f t="shared" si="4"/>
        <v>36</v>
      </c>
      <c r="U6" s="71">
        <f t="shared" si="5"/>
        <v>0.9</v>
      </c>
      <c r="V6" s="67" t="s">
        <v>1</v>
      </c>
      <c r="W6" s="30">
        <v>9</v>
      </c>
      <c r="X6" s="30">
        <v>9</v>
      </c>
      <c r="Y6" s="30">
        <v>2</v>
      </c>
      <c r="Z6" s="30">
        <v>10</v>
      </c>
      <c r="AA6" s="16">
        <f t="shared" si="6"/>
        <v>30</v>
      </c>
      <c r="AB6" s="71">
        <f t="shared" si="7"/>
        <v>0.75</v>
      </c>
      <c r="AC6" s="86" t="s">
        <v>1</v>
      </c>
      <c r="AD6" s="35">
        <v>10</v>
      </c>
      <c r="AE6" s="35">
        <v>8.5</v>
      </c>
      <c r="AF6" s="35">
        <v>10</v>
      </c>
      <c r="AG6" s="35">
        <v>0</v>
      </c>
      <c r="AH6" s="34">
        <f t="shared" si="8"/>
        <v>28.5</v>
      </c>
      <c r="AI6" s="87">
        <f t="shared" si="9"/>
        <v>0.71250000000000002</v>
      </c>
      <c r="AJ6" s="58"/>
      <c r="AK6" s="59"/>
      <c r="AL6" s="59"/>
      <c r="AM6" s="59"/>
      <c r="AN6" s="59"/>
      <c r="AO6" s="59"/>
      <c r="AP6" s="60"/>
      <c r="AQ6" s="67" t="s">
        <v>1</v>
      </c>
      <c r="AR6" s="30">
        <v>9.5</v>
      </c>
      <c r="AS6" s="30">
        <v>9.5</v>
      </c>
      <c r="AT6" s="30">
        <v>10</v>
      </c>
      <c r="AU6" s="30">
        <v>10</v>
      </c>
      <c r="AV6" s="16">
        <f t="shared" si="10"/>
        <v>39</v>
      </c>
      <c r="AW6" s="71">
        <f t="shared" si="11"/>
        <v>0.97499999999999998</v>
      </c>
    </row>
    <row r="7" spans="1:49" ht="15.75" x14ac:dyDescent="0.25">
      <c r="A7" s="16" t="s">
        <v>1</v>
      </c>
      <c r="B7" s="30">
        <v>9.5</v>
      </c>
      <c r="C7" s="30">
        <v>10</v>
      </c>
      <c r="D7" s="30">
        <v>10</v>
      </c>
      <c r="E7" s="30">
        <v>10</v>
      </c>
      <c r="F7" s="16">
        <f t="shared" si="0"/>
        <v>39.5</v>
      </c>
      <c r="G7" s="71">
        <f t="shared" si="1"/>
        <v>0.98750000000000004</v>
      </c>
      <c r="H7" s="54" t="s">
        <v>2</v>
      </c>
      <c r="I7" s="52">
        <v>10</v>
      </c>
      <c r="J7" s="52">
        <v>9</v>
      </c>
      <c r="K7" s="52">
        <v>10</v>
      </c>
      <c r="L7" s="52">
        <v>10</v>
      </c>
      <c r="M7" s="52">
        <f t="shared" si="2"/>
        <v>39</v>
      </c>
      <c r="N7" s="53">
        <f t="shared" si="3"/>
        <v>0.97499999999999998</v>
      </c>
      <c r="O7" s="70" t="s">
        <v>1</v>
      </c>
      <c r="P7" s="30">
        <v>8.5</v>
      </c>
      <c r="Q7" s="30">
        <v>9.5</v>
      </c>
      <c r="R7" s="30">
        <v>10</v>
      </c>
      <c r="S7" s="30">
        <v>8</v>
      </c>
      <c r="T7" s="16">
        <f t="shared" si="4"/>
        <v>36</v>
      </c>
      <c r="U7" s="71">
        <f t="shared" si="5"/>
        <v>0.9</v>
      </c>
      <c r="V7" s="67" t="s">
        <v>1</v>
      </c>
      <c r="W7" s="30">
        <v>9</v>
      </c>
      <c r="X7" s="30">
        <v>9</v>
      </c>
      <c r="Y7" s="30">
        <v>10</v>
      </c>
      <c r="Z7" s="30">
        <v>2</v>
      </c>
      <c r="AA7" s="16">
        <f t="shared" si="6"/>
        <v>30</v>
      </c>
      <c r="AB7" s="71">
        <f t="shared" si="7"/>
        <v>0.75</v>
      </c>
      <c r="AC7" s="86" t="s">
        <v>1</v>
      </c>
      <c r="AD7" s="35">
        <v>10</v>
      </c>
      <c r="AE7" s="35">
        <v>9.5</v>
      </c>
      <c r="AF7" s="35">
        <v>3</v>
      </c>
      <c r="AG7" s="35">
        <v>2</v>
      </c>
      <c r="AH7" s="34">
        <f t="shared" si="8"/>
        <v>24.5</v>
      </c>
      <c r="AI7" s="87">
        <f t="shared" si="9"/>
        <v>0.61250000000000004</v>
      </c>
      <c r="AJ7" s="58"/>
      <c r="AK7" s="59"/>
      <c r="AL7" s="59" t="s">
        <v>28</v>
      </c>
      <c r="AM7" s="59"/>
      <c r="AN7" s="59"/>
      <c r="AO7" s="59"/>
      <c r="AP7" s="60"/>
      <c r="AQ7" s="67" t="s">
        <v>1</v>
      </c>
      <c r="AR7" s="30">
        <v>10</v>
      </c>
      <c r="AS7" s="30">
        <v>8</v>
      </c>
      <c r="AT7" s="30">
        <v>10</v>
      </c>
      <c r="AU7" s="30">
        <v>10</v>
      </c>
      <c r="AV7" s="16">
        <f t="shared" si="10"/>
        <v>38</v>
      </c>
      <c r="AW7" s="71">
        <f t="shared" si="11"/>
        <v>0.95</v>
      </c>
    </row>
    <row r="8" spans="1:49" ht="15.75" x14ac:dyDescent="0.25">
      <c r="A8" s="16" t="s">
        <v>1</v>
      </c>
      <c r="B8" s="30">
        <v>9.5</v>
      </c>
      <c r="C8" s="30">
        <v>10</v>
      </c>
      <c r="D8" s="30">
        <v>9.5</v>
      </c>
      <c r="E8" s="30">
        <v>10</v>
      </c>
      <c r="F8" s="16">
        <f t="shared" si="0"/>
        <v>39</v>
      </c>
      <c r="G8" s="71">
        <f t="shared" si="1"/>
        <v>0.97499999999999998</v>
      </c>
      <c r="H8" s="54" t="s">
        <v>1</v>
      </c>
      <c r="I8" s="52">
        <v>8</v>
      </c>
      <c r="J8" s="52">
        <v>10</v>
      </c>
      <c r="K8" s="52">
        <v>10</v>
      </c>
      <c r="L8" s="52">
        <v>10</v>
      </c>
      <c r="M8" s="52">
        <f t="shared" si="2"/>
        <v>38</v>
      </c>
      <c r="N8" s="53">
        <f t="shared" si="3"/>
        <v>0.95</v>
      </c>
      <c r="O8" s="70" t="s">
        <v>1</v>
      </c>
      <c r="P8" s="30">
        <v>9</v>
      </c>
      <c r="Q8" s="30">
        <v>9</v>
      </c>
      <c r="R8" s="30">
        <v>9.5</v>
      </c>
      <c r="S8" s="30">
        <v>8</v>
      </c>
      <c r="T8" s="16">
        <f t="shared" si="4"/>
        <v>35.5</v>
      </c>
      <c r="U8" s="71">
        <f t="shared" si="5"/>
        <v>0.88749999999999996</v>
      </c>
      <c r="V8" s="67" t="s">
        <v>2</v>
      </c>
      <c r="W8" s="30">
        <v>10</v>
      </c>
      <c r="X8" s="30">
        <v>9</v>
      </c>
      <c r="Y8" s="30">
        <v>2</v>
      </c>
      <c r="Z8" s="30">
        <v>8</v>
      </c>
      <c r="AA8" s="16">
        <f t="shared" si="6"/>
        <v>29</v>
      </c>
      <c r="AB8" s="71">
        <f t="shared" si="7"/>
        <v>0.72499999999999998</v>
      </c>
      <c r="AC8" s="86" t="s">
        <v>1</v>
      </c>
      <c r="AD8" s="35">
        <v>8</v>
      </c>
      <c r="AE8" s="35">
        <v>6</v>
      </c>
      <c r="AF8" s="35">
        <v>0</v>
      </c>
      <c r="AG8" s="35">
        <v>10</v>
      </c>
      <c r="AH8" s="34">
        <f t="shared" si="8"/>
        <v>24</v>
      </c>
      <c r="AI8" s="87">
        <f t="shared" si="9"/>
        <v>0.6</v>
      </c>
      <c r="AJ8" s="58"/>
      <c r="AK8" s="59"/>
      <c r="AL8" s="59"/>
      <c r="AM8" s="59"/>
      <c r="AN8" s="59"/>
      <c r="AO8" s="59"/>
      <c r="AP8" s="60"/>
      <c r="AQ8" s="67" t="s">
        <v>1</v>
      </c>
      <c r="AR8" s="30">
        <v>10</v>
      </c>
      <c r="AS8" s="30">
        <v>9</v>
      </c>
      <c r="AT8" s="30">
        <v>9</v>
      </c>
      <c r="AU8" s="30">
        <v>9.5</v>
      </c>
      <c r="AV8" s="16">
        <f t="shared" si="10"/>
        <v>37.5</v>
      </c>
      <c r="AW8" s="71">
        <f t="shared" si="11"/>
        <v>0.9375</v>
      </c>
    </row>
    <row r="9" spans="1:49" ht="15.75" x14ac:dyDescent="0.25">
      <c r="A9" s="16" t="s">
        <v>1</v>
      </c>
      <c r="B9" s="30">
        <v>9.5</v>
      </c>
      <c r="C9" s="30">
        <v>9</v>
      </c>
      <c r="D9" s="30">
        <v>9.5</v>
      </c>
      <c r="E9" s="30">
        <v>10</v>
      </c>
      <c r="F9" s="16">
        <f t="shared" si="0"/>
        <v>38</v>
      </c>
      <c r="G9" s="71">
        <f t="shared" si="1"/>
        <v>0.95</v>
      </c>
      <c r="H9" s="54" t="s">
        <v>1</v>
      </c>
      <c r="I9" s="52">
        <v>10</v>
      </c>
      <c r="J9" s="52">
        <v>8</v>
      </c>
      <c r="K9" s="52">
        <v>10</v>
      </c>
      <c r="L9" s="52">
        <v>10</v>
      </c>
      <c r="M9" s="52">
        <f t="shared" si="2"/>
        <v>38</v>
      </c>
      <c r="N9" s="53">
        <f t="shared" si="3"/>
        <v>0.95</v>
      </c>
      <c r="O9" s="70" t="s">
        <v>2</v>
      </c>
      <c r="P9" s="30">
        <v>8.5</v>
      </c>
      <c r="Q9" s="30">
        <v>10</v>
      </c>
      <c r="R9" s="30">
        <v>9.5</v>
      </c>
      <c r="S9" s="30">
        <v>7</v>
      </c>
      <c r="T9" s="16">
        <f t="shared" si="4"/>
        <v>35</v>
      </c>
      <c r="U9" s="71">
        <f t="shared" si="5"/>
        <v>0.875</v>
      </c>
      <c r="V9" s="67" t="s">
        <v>1</v>
      </c>
      <c r="W9" s="30">
        <v>2</v>
      </c>
      <c r="X9" s="30">
        <v>9</v>
      </c>
      <c r="Y9" s="30">
        <v>10</v>
      </c>
      <c r="Z9" s="30">
        <v>5</v>
      </c>
      <c r="AA9" s="16">
        <f t="shared" si="6"/>
        <v>26</v>
      </c>
      <c r="AB9" s="71">
        <f t="shared" si="7"/>
        <v>0.65</v>
      </c>
      <c r="AC9" s="86" t="s">
        <v>1</v>
      </c>
      <c r="AD9" s="35">
        <v>10</v>
      </c>
      <c r="AE9" s="35">
        <v>8.5</v>
      </c>
      <c r="AF9" s="35">
        <v>5</v>
      </c>
      <c r="AG9" s="35">
        <v>0</v>
      </c>
      <c r="AH9" s="34">
        <f t="shared" si="8"/>
        <v>23.5</v>
      </c>
      <c r="AI9" s="87">
        <f t="shared" si="9"/>
        <v>0.58750000000000002</v>
      </c>
      <c r="AJ9" s="58"/>
      <c r="AK9" s="59"/>
      <c r="AL9" s="59"/>
      <c r="AM9" s="59"/>
      <c r="AN9" s="59"/>
      <c r="AO9" s="59"/>
      <c r="AP9" s="60"/>
      <c r="AQ9" s="67" t="s">
        <v>1</v>
      </c>
      <c r="AR9" s="30">
        <v>10</v>
      </c>
      <c r="AS9" s="30">
        <v>6.5</v>
      </c>
      <c r="AT9" s="30">
        <v>10</v>
      </c>
      <c r="AU9" s="30">
        <v>9</v>
      </c>
      <c r="AV9" s="16">
        <f t="shared" si="10"/>
        <v>35.5</v>
      </c>
      <c r="AW9" s="71">
        <f t="shared" si="11"/>
        <v>0.88749999999999996</v>
      </c>
    </row>
    <row r="10" spans="1:49" ht="15.75" x14ac:dyDescent="0.25">
      <c r="A10" s="16" t="s">
        <v>1</v>
      </c>
      <c r="B10" s="30">
        <v>9.5</v>
      </c>
      <c r="C10" s="30">
        <v>10</v>
      </c>
      <c r="D10" s="30">
        <v>10</v>
      </c>
      <c r="E10" s="30">
        <v>8</v>
      </c>
      <c r="F10" s="16">
        <f t="shared" si="0"/>
        <v>37.5</v>
      </c>
      <c r="G10" s="71">
        <f t="shared" si="1"/>
        <v>0.9375</v>
      </c>
      <c r="H10" s="54" t="s">
        <v>1</v>
      </c>
      <c r="I10" s="52">
        <v>10</v>
      </c>
      <c r="J10" s="52">
        <v>2</v>
      </c>
      <c r="K10" s="52">
        <v>10</v>
      </c>
      <c r="L10" s="52">
        <v>9.5</v>
      </c>
      <c r="M10" s="52">
        <f t="shared" si="2"/>
        <v>31.5</v>
      </c>
      <c r="N10" s="53">
        <f t="shared" si="3"/>
        <v>0.78749999999999998</v>
      </c>
      <c r="O10" s="70" t="s">
        <v>1</v>
      </c>
      <c r="P10" s="30">
        <v>8.5</v>
      </c>
      <c r="Q10" s="30">
        <v>9</v>
      </c>
      <c r="R10" s="30">
        <v>8</v>
      </c>
      <c r="S10" s="30">
        <v>9.5</v>
      </c>
      <c r="T10" s="16">
        <f t="shared" si="4"/>
        <v>35</v>
      </c>
      <c r="U10" s="71">
        <f t="shared" si="5"/>
        <v>0.875</v>
      </c>
      <c r="V10" s="67" t="s">
        <v>2</v>
      </c>
      <c r="W10" s="30">
        <v>2</v>
      </c>
      <c r="X10" s="30">
        <v>4</v>
      </c>
      <c r="Y10" s="30">
        <v>8</v>
      </c>
      <c r="Z10" s="30">
        <v>10</v>
      </c>
      <c r="AA10" s="16">
        <f t="shared" si="6"/>
        <v>24</v>
      </c>
      <c r="AB10" s="71">
        <f t="shared" si="7"/>
        <v>0.6</v>
      </c>
      <c r="AC10" s="86" t="s">
        <v>1</v>
      </c>
      <c r="AD10" s="35">
        <v>10</v>
      </c>
      <c r="AE10" s="35">
        <v>5.5</v>
      </c>
      <c r="AF10" s="35">
        <v>7</v>
      </c>
      <c r="AG10" s="35">
        <v>0</v>
      </c>
      <c r="AH10" s="34">
        <f t="shared" si="8"/>
        <v>22.5</v>
      </c>
      <c r="AI10" s="87">
        <f t="shared" si="9"/>
        <v>0.5625</v>
      </c>
      <c r="AJ10" s="58"/>
      <c r="AK10" s="59"/>
      <c r="AL10" s="59"/>
      <c r="AM10" s="59"/>
      <c r="AN10" s="59"/>
      <c r="AO10" s="59"/>
      <c r="AP10" s="60"/>
      <c r="AQ10" s="67" t="s">
        <v>1</v>
      </c>
      <c r="AR10" s="30">
        <v>10</v>
      </c>
      <c r="AS10" s="30">
        <v>8</v>
      </c>
      <c r="AT10" s="30">
        <v>7</v>
      </c>
      <c r="AU10" s="30">
        <v>10</v>
      </c>
      <c r="AV10" s="16">
        <f t="shared" si="10"/>
        <v>35</v>
      </c>
      <c r="AW10" s="71">
        <f t="shared" si="11"/>
        <v>0.875</v>
      </c>
    </row>
    <row r="11" spans="1:49" ht="15.75" x14ac:dyDescent="0.25">
      <c r="A11" s="16" t="s">
        <v>1</v>
      </c>
      <c r="B11" s="30">
        <v>10</v>
      </c>
      <c r="C11" s="30">
        <v>10</v>
      </c>
      <c r="D11" s="30">
        <v>7.5</v>
      </c>
      <c r="E11" s="30">
        <v>10</v>
      </c>
      <c r="F11" s="16">
        <f t="shared" si="0"/>
        <v>37.5</v>
      </c>
      <c r="G11" s="71">
        <f t="shared" si="1"/>
        <v>0.9375</v>
      </c>
      <c r="H11" s="54" t="s">
        <v>1</v>
      </c>
      <c r="I11" s="52">
        <v>10</v>
      </c>
      <c r="J11" s="52">
        <v>10</v>
      </c>
      <c r="K11" s="52">
        <v>1</v>
      </c>
      <c r="L11" s="52">
        <v>9</v>
      </c>
      <c r="M11" s="52">
        <f t="shared" si="2"/>
        <v>30</v>
      </c>
      <c r="N11" s="53">
        <f t="shared" si="3"/>
        <v>0.75</v>
      </c>
      <c r="O11" s="70" t="s">
        <v>1</v>
      </c>
      <c r="P11" s="30">
        <v>8.5</v>
      </c>
      <c r="Q11" s="30">
        <v>9.5</v>
      </c>
      <c r="R11" s="30">
        <v>8</v>
      </c>
      <c r="S11" s="30">
        <v>8</v>
      </c>
      <c r="T11" s="16">
        <f t="shared" si="4"/>
        <v>34</v>
      </c>
      <c r="U11" s="71">
        <f t="shared" si="5"/>
        <v>0.85</v>
      </c>
      <c r="V11" s="67" t="s">
        <v>1</v>
      </c>
      <c r="W11" s="30">
        <v>3</v>
      </c>
      <c r="X11" s="30">
        <v>9</v>
      </c>
      <c r="Y11" s="30">
        <v>2</v>
      </c>
      <c r="Z11" s="30">
        <v>10</v>
      </c>
      <c r="AA11" s="16">
        <f t="shared" si="6"/>
        <v>24</v>
      </c>
      <c r="AB11" s="71">
        <f t="shared" si="7"/>
        <v>0.6</v>
      </c>
      <c r="AC11" s="86" t="s">
        <v>1</v>
      </c>
      <c r="AD11" s="35">
        <v>8</v>
      </c>
      <c r="AE11" s="35">
        <v>7.5</v>
      </c>
      <c r="AF11" s="35">
        <v>2</v>
      </c>
      <c r="AG11" s="35">
        <v>5</v>
      </c>
      <c r="AH11" s="34">
        <f t="shared" si="8"/>
        <v>22.5</v>
      </c>
      <c r="AI11" s="87">
        <f t="shared" si="9"/>
        <v>0.5625</v>
      </c>
      <c r="AJ11" s="58"/>
      <c r="AK11" s="59"/>
      <c r="AL11" s="59"/>
      <c r="AM11" s="59"/>
      <c r="AN11" s="59"/>
      <c r="AO11" s="59"/>
      <c r="AP11" s="60"/>
      <c r="AQ11" s="67" t="s">
        <v>1</v>
      </c>
      <c r="AR11" s="30">
        <v>7</v>
      </c>
      <c r="AS11" s="30">
        <v>9.5</v>
      </c>
      <c r="AT11" s="30">
        <v>9</v>
      </c>
      <c r="AU11" s="30">
        <v>9</v>
      </c>
      <c r="AV11" s="16">
        <f t="shared" si="10"/>
        <v>34.5</v>
      </c>
      <c r="AW11" s="71">
        <f t="shared" si="11"/>
        <v>0.86250000000000004</v>
      </c>
    </row>
    <row r="12" spans="1:49" ht="15.75" x14ac:dyDescent="0.25">
      <c r="A12" s="16" t="s">
        <v>1</v>
      </c>
      <c r="B12" s="30">
        <v>8.5</v>
      </c>
      <c r="C12" s="30">
        <v>9.5</v>
      </c>
      <c r="D12" s="30">
        <v>9.5</v>
      </c>
      <c r="E12" s="30">
        <v>10</v>
      </c>
      <c r="F12" s="16">
        <f t="shared" si="0"/>
        <v>37.5</v>
      </c>
      <c r="G12" s="71">
        <f t="shared" si="1"/>
        <v>0.9375</v>
      </c>
      <c r="H12" s="54" t="s">
        <v>1</v>
      </c>
      <c r="I12" s="52">
        <v>10</v>
      </c>
      <c r="J12" s="52">
        <v>9</v>
      </c>
      <c r="K12" s="52">
        <v>1</v>
      </c>
      <c r="L12" s="52">
        <v>10</v>
      </c>
      <c r="M12" s="52">
        <f t="shared" si="2"/>
        <v>30</v>
      </c>
      <c r="N12" s="53">
        <f t="shared" si="3"/>
        <v>0.75</v>
      </c>
      <c r="O12" s="70" t="s">
        <v>2</v>
      </c>
      <c r="P12" s="30">
        <v>8.5</v>
      </c>
      <c r="Q12" s="30">
        <v>10</v>
      </c>
      <c r="R12" s="30">
        <v>8</v>
      </c>
      <c r="S12" s="30">
        <v>7</v>
      </c>
      <c r="T12" s="16">
        <f t="shared" si="4"/>
        <v>33.5</v>
      </c>
      <c r="U12" s="71">
        <f t="shared" si="5"/>
        <v>0.83750000000000002</v>
      </c>
      <c r="V12" s="67" t="s">
        <v>1</v>
      </c>
      <c r="W12" s="30">
        <v>3.5</v>
      </c>
      <c r="X12" s="30">
        <v>7</v>
      </c>
      <c r="Y12" s="30">
        <v>10</v>
      </c>
      <c r="Z12" s="30">
        <v>3</v>
      </c>
      <c r="AA12" s="16">
        <f t="shared" si="6"/>
        <v>23.5</v>
      </c>
      <c r="AB12" s="71">
        <f t="shared" si="7"/>
        <v>0.58750000000000002</v>
      </c>
      <c r="AC12" s="86" t="s">
        <v>1</v>
      </c>
      <c r="AD12" s="35">
        <v>10</v>
      </c>
      <c r="AE12" s="35">
        <v>8</v>
      </c>
      <c r="AF12" s="35">
        <v>4</v>
      </c>
      <c r="AG12" s="35">
        <v>0</v>
      </c>
      <c r="AH12" s="34">
        <f t="shared" si="8"/>
        <v>22</v>
      </c>
      <c r="AI12" s="87">
        <f t="shared" si="9"/>
        <v>0.55000000000000004</v>
      </c>
      <c r="AJ12" s="58"/>
      <c r="AK12" s="59"/>
      <c r="AL12" s="59"/>
      <c r="AM12" s="59"/>
      <c r="AN12" s="59"/>
      <c r="AO12" s="59"/>
      <c r="AP12" s="60"/>
      <c r="AQ12" s="67" t="s">
        <v>1</v>
      </c>
      <c r="AR12" s="30">
        <v>10</v>
      </c>
      <c r="AS12" s="30">
        <v>6</v>
      </c>
      <c r="AT12" s="30">
        <v>8.5</v>
      </c>
      <c r="AU12" s="30">
        <v>10</v>
      </c>
      <c r="AV12" s="16">
        <f t="shared" si="10"/>
        <v>34.5</v>
      </c>
      <c r="AW12" s="71">
        <f t="shared" si="11"/>
        <v>0.86250000000000004</v>
      </c>
    </row>
    <row r="13" spans="1:49" ht="15.75" x14ac:dyDescent="0.25">
      <c r="A13" s="16" t="s">
        <v>1</v>
      </c>
      <c r="B13" s="30">
        <v>9</v>
      </c>
      <c r="C13" s="30">
        <v>8</v>
      </c>
      <c r="D13" s="30">
        <v>10</v>
      </c>
      <c r="E13" s="30">
        <v>9.5</v>
      </c>
      <c r="F13" s="16">
        <f t="shared" si="0"/>
        <v>36.5</v>
      </c>
      <c r="G13" s="71">
        <f t="shared" si="1"/>
        <v>0.91249999999999998</v>
      </c>
      <c r="H13" s="54" t="s">
        <v>1</v>
      </c>
      <c r="I13" s="52">
        <v>10</v>
      </c>
      <c r="J13" s="52">
        <v>9.5</v>
      </c>
      <c r="K13" s="52">
        <v>10</v>
      </c>
      <c r="L13" s="52">
        <v>0</v>
      </c>
      <c r="M13" s="52">
        <f t="shared" si="2"/>
        <v>29.5</v>
      </c>
      <c r="N13" s="53">
        <f t="shared" si="3"/>
        <v>0.73750000000000004</v>
      </c>
      <c r="O13" s="70" t="s">
        <v>2</v>
      </c>
      <c r="P13" s="30">
        <v>8.5</v>
      </c>
      <c r="Q13" s="30">
        <v>10</v>
      </c>
      <c r="R13" s="30">
        <v>8</v>
      </c>
      <c r="S13" s="30">
        <v>7</v>
      </c>
      <c r="T13" s="16">
        <f t="shared" si="4"/>
        <v>33.5</v>
      </c>
      <c r="U13" s="71">
        <f t="shared" si="5"/>
        <v>0.83750000000000002</v>
      </c>
      <c r="V13" s="67" t="s">
        <v>2</v>
      </c>
      <c r="W13" s="30">
        <v>2</v>
      </c>
      <c r="X13" s="30">
        <v>7</v>
      </c>
      <c r="Y13" s="30">
        <v>6</v>
      </c>
      <c r="Z13" s="30">
        <v>8</v>
      </c>
      <c r="AA13" s="16">
        <f t="shared" si="6"/>
        <v>23</v>
      </c>
      <c r="AB13" s="71">
        <f t="shared" si="7"/>
        <v>0.57499999999999996</v>
      </c>
      <c r="AC13" s="86" t="s">
        <v>1</v>
      </c>
      <c r="AD13" s="35">
        <v>10</v>
      </c>
      <c r="AE13" s="35">
        <v>5</v>
      </c>
      <c r="AF13" s="35">
        <v>7</v>
      </c>
      <c r="AG13" s="35">
        <v>0</v>
      </c>
      <c r="AH13" s="34">
        <f t="shared" si="8"/>
        <v>22</v>
      </c>
      <c r="AI13" s="87">
        <f t="shared" si="9"/>
        <v>0.55000000000000004</v>
      </c>
      <c r="AJ13" s="58"/>
      <c r="AK13" s="59"/>
      <c r="AL13" s="59"/>
      <c r="AM13" s="59"/>
      <c r="AN13" s="59"/>
      <c r="AO13" s="59"/>
      <c r="AP13" s="60"/>
      <c r="AQ13" s="67" t="s">
        <v>1</v>
      </c>
      <c r="AR13" s="30">
        <v>10</v>
      </c>
      <c r="AS13" s="30">
        <v>10</v>
      </c>
      <c r="AT13" s="30">
        <v>7</v>
      </c>
      <c r="AU13" s="30">
        <v>7.5</v>
      </c>
      <c r="AV13" s="16">
        <f t="shared" si="10"/>
        <v>34.5</v>
      </c>
      <c r="AW13" s="71">
        <f t="shared" si="11"/>
        <v>0.86250000000000004</v>
      </c>
    </row>
    <row r="14" spans="1:49" ht="15.75" x14ac:dyDescent="0.25">
      <c r="A14" s="16" t="s">
        <v>1</v>
      </c>
      <c r="B14" s="30">
        <v>9.5</v>
      </c>
      <c r="C14" s="30">
        <v>10</v>
      </c>
      <c r="D14" s="30">
        <v>8.5</v>
      </c>
      <c r="E14" s="30">
        <v>8</v>
      </c>
      <c r="F14" s="16">
        <f t="shared" si="0"/>
        <v>36</v>
      </c>
      <c r="G14" s="71">
        <f t="shared" si="1"/>
        <v>0.9</v>
      </c>
      <c r="H14" s="54" t="s">
        <v>1</v>
      </c>
      <c r="I14" s="52">
        <v>7</v>
      </c>
      <c r="J14" s="52">
        <v>5</v>
      </c>
      <c r="K14" s="52">
        <v>7</v>
      </c>
      <c r="L14" s="52">
        <v>9</v>
      </c>
      <c r="M14" s="52">
        <f t="shared" si="2"/>
        <v>28</v>
      </c>
      <c r="N14" s="53">
        <f t="shared" si="3"/>
        <v>0.7</v>
      </c>
      <c r="O14" s="70" t="s">
        <v>1</v>
      </c>
      <c r="P14" s="30">
        <v>8.5</v>
      </c>
      <c r="Q14" s="30">
        <v>10</v>
      </c>
      <c r="R14" s="30">
        <v>8</v>
      </c>
      <c r="S14" s="30">
        <v>7</v>
      </c>
      <c r="T14" s="16">
        <f t="shared" si="4"/>
        <v>33.5</v>
      </c>
      <c r="U14" s="71">
        <f t="shared" si="5"/>
        <v>0.83750000000000002</v>
      </c>
      <c r="V14" s="67" t="s">
        <v>1</v>
      </c>
      <c r="W14" s="30">
        <v>9.5</v>
      </c>
      <c r="X14" s="30">
        <v>6</v>
      </c>
      <c r="Y14" s="30">
        <v>4</v>
      </c>
      <c r="Z14" s="30">
        <v>3</v>
      </c>
      <c r="AA14" s="16">
        <f t="shared" si="6"/>
        <v>22.5</v>
      </c>
      <c r="AB14" s="71">
        <f t="shared" si="7"/>
        <v>0.5625</v>
      </c>
      <c r="AC14" s="86" t="s">
        <v>1</v>
      </c>
      <c r="AD14" s="35">
        <v>10</v>
      </c>
      <c r="AE14" s="35">
        <v>8</v>
      </c>
      <c r="AF14" s="35">
        <v>1</v>
      </c>
      <c r="AG14" s="35">
        <v>2</v>
      </c>
      <c r="AH14" s="34">
        <f t="shared" si="8"/>
        <v>21</v>
      </c>
      <c r="AI14" s="87">
        <f t="shared" si="9"/>
        <v>0.52500000000000002</v>
      </c>
      <c r="AJ14" s="58"/>
      <c r="AK14" s="59"/>
      <c r="AL14" s="59"/>
      <c r="AM14" s="59"/>
      <c r="AN14" s="59"/>
      <c r="AO14" s="59"/>
      <c r="AP14" s="60"/>
      <c r="AQ14" s="67" t="s">
        <v>1</v>
      </c>
      <c r="AR14" s="30">
        <v>10</v>
      </c>
      <c r="AS14" s="30">
        <v>8</v>
      </c>
      <c r="AT14" s="30">
        <v>7.5</v>
      </c>
      <c r="AU14" s="30">
        <v>8.5</v>
      </c>
      <c r="AV14" s="16">
        <f t="shared" si="10"/>
        <v>34</v>
      </c>
      <c r="AW14" s="71">
        <f t="shared" si="11"/>
        <v>0.85</v>
      </c>
    </row>
    <row r="15" spans="1:49" ht="15.75" x14ac:dyDescent="0.25">
      <c r="A15" s="16" t="s">
        <v>1</v>
      </c>
      <c r="B15" s="30">
        <v>8.5</v>
      </c>
      <c r="C15" s="30">
        <v>8.5</v>
      </c>
      <c r="D15" s="30">
        <v>8.5</v>
      </c>
      <c r="E15" s="30">
        <v>10</v>
      </c>
      <c r="F15" s="16">
        <f t="shared" si="0"/>
        <v>35.5</v>
      </c>
      <c r="G15" s="71">
        <f t="shared" si="1"/>
        <v>0.88749999999999996</v>
      </c>
      <c r="H15" s="54" t="s">
        <v>1</v>
      </c>
      <c r="I15" s="52">
        <v>5</v>
      </c>
      <c r="J15" s="52">
        <v>2</v>
      </c>
      <c r="K15" s="52">
        <v>10</v>
      </c>
      <c r="L15" s="52">
        <v>10</v>
      </c>
      <c r="M15" s="52">
        <f t="shared" si="2"/>
        <v>27</v>
      </c>
      <c r="N15" s="53">
        <f t="shared" si="3"/>
        <v>0.67500000000000004</v>
      </c>
      <c r="O15" s="70" t="s">
        <v>1</v>
      </c>
      <c r="P15" s="30">
        <v>8.5</v>
      </c>
      <c r="Q15" s="30">
        <v>10</v>
      </c>
      <c r="R15" s="30">
        <v>8</v>
      </c>
      <c r="S15" s="30">
        <v>6.5</v>
      </c>
      <c r="T15" s="16">
        <f t="shared" si="4"/>
        <v>33</v>
      </c>
      <c r="U15" s="71">
        <f t="shared" si="5"/>
        <v>0.82499999999999996</v>
      </c>
      <c r="V15" s="67" t="s">
        <v>1</v>
      </c>
      <c r="W15" s="30">
        <v>9.5</v>
      </c>
      <c r="X15" s="30">
        <v>8</v>
      </c>
      <c r="Y15" s="30">
        <v>2</v>
      </c>
      <c r="Z15" s="30">
        <v>2</v>
      </c>
      <c r="AA15" s="16">
        <f t="shared" si="6"/>
        <v>21.5</v>
      </c>
      <c r="AB15" s="71">
        <f t="shared" si="7"/>
        <v>0.53749999999999998</v>
      </c>
      <c r="AC15" s="86" t="s">
        <v>1</v>
      </c>
      <c r="AD15" s="35">
        <v>9</v>
      </c>
      <c r="AE15" s="35">
        <v>3</v>
      </c>
      <c r="AF15" s="35">
        <v>0</v>
      </c>
      <c r="AG15" s="35">
        <v>9</v>
      </c>
      <c r="AH15" s="34">
        <f t="shared" si="8"/>
        <v>21</v>
      </c>
      <c r="AI15" s="87">
        <f t="shared" si="9"/>
        <v>0.52500000000000002</v>
      </c>
      <c r="AJ15" s="58"/>
      <c r="AK15" s="59"/>
      <c r="AL15" s="59"/>
      <c r="AM15" s="59"/>
      <c r="AN15" s="59"/>
      <c r="AO15" s="59"/>
      <c r="AP15" s="60"/>
      <c r="AQ15" s="67" t="s">
        <v>1</v>
      </c>
      <c r="AR15" s="30">
        <v>10</v>
      </c>
      <c r="AS15" s="30">
        <v>9.5</v>
      </c>
      <c r="AT15" s="30">
        <v>8</v>
      </c>
      <c r="AU15" s="30">
        <v>6</v>
      </c>
      <c r="AV15" s="16">
        <f t="shared" si="10"/>
        <v>33.5</v>
      </c>
      <c r="AW15" s="71">
        <f t="shared" si="11"/>
        <v>0.83750000000000002</v>
      </c>
    </row>
    <row r="16" spans="1:49" ht="15.75" x14ac:dyDescent="0.25">
      <c r="A16" s="16" t="s">
        <v>1</v>
      </c>
      <c r="B16" s="30">
        <v>9.5</v>
      </c>
      <c r="C16" s="30">
        <v>6</v>
      </c>
      <c r="D16" s="30">
        <v>10</v>
      </c>
      <c r="E16" s="30">
        <v>10</v>
      </c>
      <c r="F16" s="16">
        <f t="shared" si="0"/>
        <v>35.5</v>
      </c>
      <c r="G16" s="71">
        <f t="shared" si="1"/>
        <v>0.88749999999999996</v>
      </c>
      <c r="H16" s="54" t="s">
        <v>1</v>
      </c>
      <c r="I16" s="52">
        <v>10</v>
      </c>
      <c r="J16" s="52">
        <v>10</v>
      </c>
      <c r="K16" s="52">
        <v>1</v>
      </c>
      <c r="L16" s="52">
        <v>6</v>
      </c>
      <c r="M16" s="52">
        <f t="shared" si="2"/>
        <v>27</v>
      </c>
      <c r="N16" s="53">
        <f t="shared" si="3"/>
        <v>0.67500000000000004</v>
      </c>
      <c r="O16" s="70" t="s">
        <v>1</v>
      </c>
      <c r="P16" s="30">
        <v>9</v>
      </c>
      <c r="Q16" s="30">
        <v>6.5</v>
      </c>
      <c r="R16" s="30">
        <v>10</v>
      </c>
      <c r="S16" s="30">
        <v>7.5</v>
      </c>
      <c r="T16" s="16">
        <f t="shared" si="4"/>
        <v>33</v>
      </c>
      <c r="U16" s="71">
        <f t="shared" si="5"/>
        <v>0.82499999999999996</v>
      </c>
      <c r="V16" s="67" t="s">
        <v>1</v>
      </c>
      <c r="W16" s="30">
        <v>9.5</v>
      </c>
      <c r="X16" s="30">
        <v>5.5</v>
      </c>
      <c r="Y16" s="30">
        <v>0</v>
      </c>
      <c r="Z16" s="30">
        <v>4</v>
      </c>
      <c r="AA16" s="16">
        <f t="shared" si="6"/>
        <v>19</v>
      </c>
      <c r="AB16" s="71">
        <f t="shared" si="7"/>
        <v>0.47499999999999998</v>
      </c>
      <c r="AC16" s="86" t="s">
        <v>2</v>
      </c>
      <c r="AD16" s="35">
        <v>10</v>
      </c>
      <c r="AE16" s="35">
        <v>8</v>
      </c>
      <c r="AF16" s="35">
        <v>0</v>
      </c>
      <c r="AG16" s="35">
        <v>2</v>
      </c>
      <c r="AH16" s="34">
        <f t="shared" si="8"/>
        <v>20</v>
      </c>
      <c r="AI16" s="87">
        <f t="shared" si="9"/>
        <v>0.5</v>
      </c>
      <c r="AJ16" s="58"/>
      <c r="AK16" s="59"/>
      <c r="AL16" s="59"/>
      <c r="AM16" s="59"/>
      <c r="AN16" s="59"/>
      <c r="AO16" s="59"/>
      <c r="AP16" s="60"/>
      <c r="AQ16" s="67" t="s">
        <v>1</v>
      </c>
      <c r="AR16" s="30">
        <v>10</v>
      </c>
      <c r="AS16" s="30">
        <v>8</v>
      </c>
      <c r="AT16" s="30">
        <v>7</v>
      </c>
      <c r="AU16" s="30">
        <v>8.5</v>
      </c>
      <c r="AV16" s="16">
        <f t="shared" si="10"/>
        <v>33.5</v>
      </c>
      <c r="AW16" s="71">
        <f t="shared" si="11"/>
        <v>0.83750000000000002</v>
      </c>
    </row>
    <row r="17" spans="1:49" ht="15.75" x14ac:dyDescent="0.25">
      <c r="A17" s="16" t="s">
        <v>1</v>
      </c>
      <c r="B17" s="30">
        <v>9.5</v>
      </c>
      <c r="C17" s="30">
        <v>10</v>
      </c>
      <c r="D17" s="30">
        <v>7</v>
      </c>
      <c r="E17" s="30">
        <v>8</v>
      </c>
      <c r="F17" s="16">
        <f t="shared" si="0"/>
        <v>34.5</v>
      </c>
      <c r="G17" s="71">
        <f t="shared" si="1"/>
        <v>0.86250000000000004</v>
      </c>
      <c r="H17" s="54" t="s">
        <v>1</v>
      </c>
      <c r="I17" s="52">
        <v>10</v>
      </c>
      <c r="J17" s="52">
        <v>6</v>
      </c>
      <c r="K17" s="52">
        <v>10</v>
      </c>
      <c r="L17" s="52">
        <v>0</v>
      </c>
      <c r="M17" s="52">
        <f t="shared" si="2"/>
        <v>26</v>
      </c>
      <c r="N17" s="53">
        <f t="shared" si="3"/>
        <v>0.65</v>
      </c>
      <c r="O17" s="70" t="s">
        <v>2</v>
      </c>
      <c r="P17" s="30">
        <v>9.5</v>
      </c>
      <c r="Q17" s="30">
        <v>10</v>
      </c>
      <c r="R17" s="30">
        <v>9.5</v>
      </c>
      <c r="S17" s="30">
        <v>4</v>
      </c>
      <c r="T17" s="16">
        <f t="shared" si="4"/>
        <v>33</v>
      </c>
      <c r="U17" s="71">
        <f t="shared" si="5"/>
        <v>0.82499999999999996</v>
      </c>
      <c r="V17" s="67" t="s">
        <v>1</v>
      </c>
      <c r="W17" s="30">
        <v>3</v>
      </c>
      <c r="X17" s="30">
        <v>9</v>
      </c>
      <c r="Y17" s="30">
        <v>2</v>
      </c>
      <c r="Z17" s="30">
        <v>5</v>
      </c>
      <c r="AA17" s="16">
        <f t="shared" si="6"/>
        <v>19</v>
      </c>
      <c r="AB17" s="71">
        <f t="shared" si="7"/>
        <v>0.47499999999999998</v>
      </c>
      <c r="AC17" s="86" t="s">
        <v>1</v>
      </c>
      <c r="AD17" s="35">
        <v>9</v>
      </c>
      <c r="AE17" s="35">
        <v>7.5</v>
      </c>
      <c r="AF17" s="35">
        <v>1</v>
      </c>
      <c r="AG17" s="35">
        <v>0</v>
      </c>
      <c r="AH17" s="34">
        <f t="shared" si="8"/>
        <v>17.5</v>
      </c>
      <c r="AI17" s="87">
        <f t="shared" si="9"/>
        <v>0.4375</v>
      </c>
      <c r="AJ17" s="58"/>
      <c r="AK17" s="59"/>
      <c r="AL17" s="59"/>
      <c r="AM17" s="59"/>
      <c r="AN17" s="59"/>
      <c r="AO17" s="59"/>
      <c r="AP17" s="60"/>
      <c r="AQ17" s="67" t="s">
        <v>1</v>
      </c>
      <c r="AR17" s="30">
        <v>10</v>
      </c>
      <c r="AS17" s="30">
        <v>10</v>
      </c>
      <c r="AT17" s="30">
        <v>8</v>
      </c>
      <c r="AU17" s="30">
        <v>5</v>
      </c>
      <c r="AV17" s="16">
        <f t="shared" si="10"/>
        <v>33</v>
      </c>
      <c r="AW17" s="71">
        <f t="shared" si="11"/>
        <v>0.82499999999999996</v>
      </c>
    </row>
    <row r="18" spans="1:49" ht="15.75" x14ac:dyDescent="0.25">
      <c r="A18" s="16" t="s">
        <v>1</v>
      </c>
      <c r="B18" s="30">
        <v>9</v>
      </c>
      <c r="C18" s="30">
        <v>6</v>
      </c>
      <c r="D18" s="30">
        <v>8</v>
      </c>
      <c r="E18" s="30">
        <v>10</v>
      </c>
      <c r="F18" s="16">
        <f t="shared" si="0"/>
        <v>33</v>
      </c>
      <c r="G18" s="71">
        <f t="shared" si="1"/>
        <v>0.82499999999999996</v>
      </c>
      <c r="H18" s="54" t="s">
        <v>1</v>
      </c>
      <c r="I18" s="52">
        <v>6</v>
      </c>
      <c r="J18" s="52">
        <v>9.5</v>
      </c>
      <c r="K18" s="52">
        <v>10</v>
      </c>
      <c r="L18" s="52">
        <v>0</v>
      </c>
      <c r="M18" s="52">
        <f t="shared" si="2"/>
        <v>25.5</v>
      </c>
      <c r="N18" s="53">
        <f t="shared" si="3"/>
        <v>0.63749999999999996</v>
      </c>
      <c r="O18" s="70" t="s">
        <v>2</v>
      </c>
      <c r="P18" s="30">
        <v>8.5</v>
      </c>
      <c r="Q18" s="30">
        <v>8</v>
      </c>
      <c r="R18" s="30">
        <v>9.5</v>
      </c>
      <c r="S18" s="30">
        <v>7</v>
      </c>
      <c r="T18" s="16">
        <f t="shared" si="4"/>
        <v>33</v>
      </c>
      <c r="U18" s="71">
        <f t="shared" si="5"/>
        <v>0.82499999999999996</v>
      </c>
      <c r="V18" s="67" t="s">
        <v>1</v>
      </c>
      <c r="W18" s="30">
        <v>0</v>
      </c>
      <c r="X18" s="30">
        <v>6</v>
      </c>
      <c r="Y18" s="30">
        <v>2</v>
      </c>
      <c r="Z18" s="30">
        <v>10</v>
      </c>
      <c r="AA18" s="16">
        <f t="shared" si="6"/>
        <v>18</v>
      </c>
      <c r="AB18" s="71">
        <f t="shared" si="7"/>
        <v>0.45</v>
      </c>
      <c r="AC18" s="86" t="s">
        <v>1</v>
      </c>
      <c r="AD18" s="35">
        <v>9.5</v>
      </c>
      <c r="AE18" s="35">
        <v>5.5</v>
      </c>
      <c r="AF18" s="35">
        <v>0</v>
      </c>
      <c r="AG18" s="35">
        <v>0</v>
      </c>
      <c r="AH18" s="34">
        <f t="shared" si="8"/>
        <v>15</v>
      </c>
      <c r="AI18" s="87">
        <f t="shared" si="9"/>
        <v>0.375</v>
      </c>
      <c r="AJ18" s="58"/>
      <c r="AK18" s="59"/>
      <c r="AL18" s="59"/>
      <c r="AM18" s="59"/>
      <c r="AN18" s="59"/>
      <c r="AO18" s="59"/>
      <c r="AP18" s="60"/>
      <c r="AQ18" s="67" t="s">
        <v>1</v>
      </c>
      <c r="AR18" s="30">
        <v>10</v>
      </c>
      <c r="AS18" s="30">
        <v>7.5</v>
      </c>
      <c r="AT18" s="30">
        <v>6</v>
      </c>
      <c r="AU18" s="30">
        <v>9</v>
      </c>
      <c r="AV18" s="16">
        <f t="shared" si="10"/>
        <v>32.5</v>
      </c>
      <c r="AW18" s="71">
        <f t="shared" si="11"/>
        <v>0.8125</v>
      </c>
    </row>
    <row r="19" spans="1:49" ht="15.75" x14ac:dyDescent="0.25">
      <c r="A19" s="16" t="s">
        <v>1</v>
      </c>
      <c r="B19" s="30">
        <v>4</v>
      </c>
      <c r="C19" s="30">
        <v>10</v>
      </c>
      <c r="D19" s="30">
        <v>8.5</v>
      </c>
      <c r="E19" s="30">
        <v>10</v>
      </c>
      <c r="F19" s="16">
        <f t="shared" si="0"/>
        <v>32.5</v>
      </c>
      <c r="G19" s="71">
        <f t="shared" si="1"/>
        <v>0.8125</v>
      </c>
      <c r="H19" s="54" t="s">
        <v>1</v>
      </c>
      <c r="I19" s="52">
        <v>6</v>
      </c>
      <c r="J19" s="52">
        <v>10</v>
      </c>
      <c r="K19" s="52">
        <v>0</v>
      </c>
      <c r="L19" s="52">
        <v>7</v>
      </c>
      <c r="M19" s="52">
        <f t="shared" si="2"/>
        <v>23</v>
      </c>
      <c r="N19" s="53">
        <f t="shared" si="3"/>
        <v>0.57499999999999996</v>
      </c>
      <c r="O19" s="70" t="s">
        <v>1</v>
      </c>
      <c r="P19" s="30">
        <v>8.5</v>
      </c>
      <c r="Q19" s="30">
        <v>9.5</v>
      </c>
      <c r="R19" s="30">
        <v>6.5</v>
      </c>
      <c r="S19" s="30">
        <v>8.5</v>
      </c>
      <c r="T19" s="16">
        <f t="shared" si="4"/>
        <v>33</v>
      </c>
      <c r="U19" s="71">
        <f t="shared" si="5"/>
        <v>0.82499999999999996</v>
      </c>
      <c r="V19" s="67" t="s">
        <v>1</v>
      </c>
      <c r="W19" s="30">
        <v>1</v>
      </c>
      <c r="X19" s="30">
        <v>5</v>
      </c>
      <c r="Y19" s="30">
        <v>6</v>
      </c>
      <c r="Z19" s="30">
        <v>3</v>
      </c>
      <c r="AA19" s="16">
        <f t="shared" si="6"/>
        <v>15</v>
      </c>
      <c r="AB19" s="71">
        <f t="shared" si="7"/>
        <v>0.375</v>
      </c>
      <c r="AC19" s="86" t="s">
        <v>1</v>
      </c>
      <c r="AD19" s="35">
        <v>5</v>
      </c>
      <c r="AE19" s="35">
        <v>6</v>
      </c>
      <c r="AF19" s="35">
        <v>1</v>
      </c>
      <c r="AG19" s="35">
        <v>0</v>
      </c>
      <c r="AH19" s="34">
        <f t="shared" si="8"/>
        <v>12</v>
      </c>
      <c r="AI19" s="87">
        <f t="shared" si="9"/>
        <v>0.3</v>
      </c>
      <c r="AJ19" s="58"/>
      <c r="AK19" s="59"/>
      <c r="AL19" s="59"/>
      <c r="AM19" s="59"/>
      <c r="AN19" s="59"/>
      <c r="AO19" s="59"/>
      <c r="AP19" s="60"/>
      <c r="AQ19" s="67" t="s">
        <v>1</v>
      </c>
      <c r="AR19" s="30">
        <v>10</v>
      </c>
      <c r="AS19" s="30">
        <v>6.5</v>
      </c>
      <c r="AT19" s="30">
        <v>6.5</v>
      </c>
      <c r="AU19" s="30">
        <v>9</v>
      </c>
      <c r="AV19" s="16">
        <f t="shared" si="10"/>
        <v>32</v>
      </c>
      <c r="AW19" s="71">
        <f t="shared" si="11"/>
        <v>0.8</v>
      </c>
    </row>
    <row r="20" spans="1:49" ht="15.75" x14ac:dyDescent="0.25">
      <c r="A20" s="16" t="s">
        <v>1</v>
      </c>
      <c r="B20" s="30">
        <v>9.5</v>
      </c>
      <c r="C20" s="30">
        <v>4</v>
      </c>
      <c r="D20" s="30">
        <v>9</v>
      </c>
      <c r="E20" s="30">
        <v>10</v>
      </c>
      <c r="F20" s="16">
        <f t="shared" si="0"/>
        <v>32.5</v>
      </c>
      <c r="G20" s="71">
        <f t="shared" si="1"/>
        <v>0.8125</v>
      </c>
      <c r="H20" s="54" t="s">
        <v>2</v>
      </c>
      <c r="I20" s="52">
        <v>10</v>
      </c>
      <c r="J20" s="52">
        <v>3</v>
      </c>
      <c r="K20" s="52">
        <v>10</v>
      </c>
      <c r="L20" s="52">
        <v>0</v>
      </c>
      <c r="M20" s="52">
        <f t="shared" si="2"/>
        <v>23</v>
      </c>
      <c r="N20" s="53">
        <f t="shared" si="3"/>
        <v>0.57499999999999996</v>
      </c>
      <c r="O20" s="70" t="s">
        <v>1</v>
      </c>
      <c r="P20" s="30">
        <v>9</v>
      </c>
      <c r="Q20" s="30">
        <v>9</v>
      </c>
      <c r="R20" s="30">
        <v>7.5</v>
      </c>
      <c r="S20" s="30">
        <v>7</v>
      </c>
      <c r="T20" s="16">
        <f t="shared" si="4"/>
        <v>32.5</v>
      </c>
      <c r="U20" s="71">
        <f t="shared" si="5"/>
        <v>0.8125</v>
      </c>
      <c r="V20" s="67" t="s">
        <v>2</v>
      </c>
      <c r="W20" s="30">
        <v>1.5</v>
      </c>
      <c r="X20" s="30">
        <v>4</v>
      </c>
      <c r="Y20" s="30">
        <v>10</v>
      </c>
      <c r="Z20" s="30">
        <v>4</v>
      </c>
      <c r="AA20" s="16">
        <f t="shared" si="6"/>
        <v>19.5</v>
      </c>
      <c r="AB20" s="71">
        <f t="shared" si="7"/>
        <v>0.48749999999999999</v>
      </c>
      <c r="AC20" s="86" t="s">
        <v>1</v>
      </c>
      <c r="AD20" s="35">
        <v>10</v>
      </c>
      <c r="AE20" s="35">
        <v>0</v>
      </c>
      <c r="AF20" s="35">
        <v>3</v>
      </c>
      <c r="AG20" s="35">
        <v>0</v>
      </c>
      <c r="AH20" s="34">
        <f t="shared" si="8"/>
        <v>13</v>
      </c>
      <c r="AI20" s="87">
        <f t="shared" si="9"/>
        <v>0.32500000000000001</v>
      </c>
      <c r="AJ20" s="58"/>
      <c r="AK20" s="59"/>
      <c r="AL20" s="59"/>
      <c r="AM20" s="59"/>
      <c r="AN20" s="59"/>
      <c r="AO20" s="59"/>
      <c r="AP20" s="60"/>
      <c r="AQ20" s="67" t="s">
        <v>1</v>
      </c>
      <c r="AR20" s="30">
        <v>10</v>
      </c>
      <c r="AS20" s="30">
        <v>7.5</v>
      </c>
      <c r="AT20" s="30">
        <v>9</v>
      </c>
      <c r="AU20" s="30">
        <v>5</v>
      </c>
      <c r="AV20" s="16">
        <f t="shared" si="10"/>
        <v>31.5</v>
      </c>
      <c r="AW20" s="71">
        <f t="shared" si="11"/>
        <v>0.78749999999999998</v>
      </c>
    </row>
    <row r="21" spans="1:49" ht="15.75" x14ac:dyDescent="0.25">
      <c r="A21" s="16" t="s">
        <v>2</v>
      </c>
      <c r="B21" s="30">
        <v>4</v>
      </c>
      <c r="C21" s="30">
        <v>9</v>
      </c>
      <c r="D21" s="30">
        <v>9.5</v>
      </c>
      <c r="E21" s="30">
        <v>10</v>
      </c>
      <c r="F21" s="16">
        <f t="shared" si="0"/>
        <v>32.5</v>
      </c>
      <c r="G21" s="71">
        <f t="shared" si="1"/>
        <v>0.8125</v>
      </c>
      <c r="H21" s="54" t="s">
        <v>1</v>
      </c>
      <c r="I21" s="52">
        <v>10</v>
      </c>
      <c r="J21" s="52">
        <v>5</v>
      </c>
      <c r="K21" s="52">
        <v>0</v>
      </c>
      <c r="L21" s="52">
        <v>7</v>
      </c>
      <c r="M21" s="52">
        <f t="shared" si="2"/>
        <v>22</v>
      </c>
      <c r="N21" s="53">
        <f t="shared" si="3"/>
        <v>0.55000000000000004</v>
      </c>
      <c r="O21" s="70" t="s">
        <v>1</v>
      </c>
      <c r="P21" s="30">
        <v>9</v>
      </c>
      <c r="Q21" s="30">
        <v>10</v>
      </c>
      <c r="R21" s="30">
        <v>6.5</v>
      </c>
      <c r="S21" s="30">
        <v>6</v>
      </c>
      <c r="T21" s="16">
        <f t="shared" si="4"/>
        <v>31.5</v>
      </c>
      <c r="U21" s="71">
        <f t="shared" si="5"/>
        <v>0.78749999999999998</v>
      </c>
      <c r="V21" s="67" t="s">
        <v>2</v>
      </c>
      <c r="W21" s="30">
        <v>9</v>
      </c>
      <c r="X21" s="30">
        <v>4</v>
      </c>
      <c r="Y21" s="30">
        <v>2</v>
      </c>
      <c r="Z21" s="30">
        <v>3</v>
      </c>
      <c r="AA21" s="16">
        <f t="shared" si="6"/>
        <v>18</v>
      </c>
      <c r="AB21" s="71">
        <f t="shared" si="7"/>
        <v>0.45</v>
      </c>
      <c r="AC21" s="58"/>
      <c r="AD21" s="59"/>
      <c r="AE21" s="59"/>
      <c r="AF21" s="59">
        <f>AVERAGE(AF3:AF20)</f>
        <v>3.3888888888888888</v>
      </c>
      <c r="AG21" s="59">
        <f>AVERAGE(AG3:AG20)</f>
        <v>3.3333333333333335</v>
      </c>
      <c r="AH21" s="59"/>
      <c r="AI21" s="60"/>
      <c r="AJ21" s="58"/>
      <c r="AK21" s="59"/>
      <c r="AL21" s="59"/>
      <c r="AM21" s="59"/>
      <c r="AN21" s="59"/>
      <c r="AO21" s="59"/>
      <c r="AP21" s="60"/>
      <c r="AQ21" s="67" t="s">
        <v>1</v>
      </c>
      <c r="AR21" s="30">
        <v>10</v>
      </c>
      <c r="AS21" s="30">
        <v>5</v>
      </c>
      <c r="AT21" s="30">
        <v>6.5</v>
      </c>
      <c r="AU21" s="30">
        <v>9</v>
      </c>
      <c r="AV21" s="16">
        <f t="shared" si="10"/>
        <v>30.5</v>
      </c>
      <c r="AW21" s="71">
        <f t="shared" si="11"/>
        <v>0.76249999999999996</v>
      </c>
    </row>
    <row r="22" spans="1:49" ht="15.75" x14ac:dyDescent="0.25">
      <c r="A22" s="16" t="s">
        <v>1</v>
      </c>
      <c r="B22" s="30">
        <v>10</v>
      </c>
      <c r="C22" s="30">
        <v>5</v>
      </c>
      <c r="D22" s="30">
        <v>7.5</v>
      </c>
      <c r="E22" s="30">
        <v>7</v>
      </c>
      <c r="F22" s="16">
        <f t="shared" si="0"/>
        <v>29.5</v>
      </c>
      <c r="G22" s="71">
        <f t="shared" si="1"/>
        <v>0.73750000000000004</v>
      </c>
      <c r="H22" s="54" t="s">
        <v>2</v>
      </c>
      <c r="I22" s="52">
        <v>10</v>
      </c>
      <c r="J22" s="52">
        <v>2</v>
      </c>
      <c r="K22" s="52">
        <v>10</v>
      </c>
      <c r="L22" s="52">
        <v>0</v>
      </c>
      <c r="M22" s="52">
        <f t="shared" si="2"/>
        <v>22</v>
      </c>
      <c r="N22" s="53">
        <f t="shared" si="3"/>
        <v>0.55000000000000004</v>
      </c>
      <c r="O22" s="70" t="s">
        <v>1</v>
      </c>
      <c r="P22" s="30">
        <v>8.5</v>
      </c>
      <c r="Q22" s="30">
        <v>7</v>
      </c>
      <c r="R22" s="30">
        <v>7.5</v>
      </c>
      <c r="S22" s="30">
        <v>7</v>
      </c>
      <c r="T22" s="16">
        <f t="shared" si="4"/>
        <v>30</v>
      </c>
      <c r="U22" s="71">
        <f t="shared" si="5"/>
        <v>0.75</v>
      </c>
      <c r="V22" s="67" t="s">
        <v>2</v>
      </c>
      <c r="W22" s="30">
        <v>9</v>
      </c>
      <c r="X22" s="30">
        <v>4</v>
      </c>
      <c r="Y22" s="30">
        <v>2</v>
      </c>
      <c r="Z22" s="30">
        <v>2</v>
      </c>
      <c r="AA22" s="16">
        <f t="shared" si="6"/>
        <v>17</v>
      </c>
      <c r="AB22" s="71">
        <f t="shared" si="7"/>
        <v>0.42499999999999999</v>
      </c>
      <c r="AC22" s="58"/>
      <c r="AD22" s="59"/>
      <c r="AE22" s="59"/>
      <c r="AF22" s="59"/>
      <c r="AG22" s="59"/>
      <c r="AH22" s="59"/>
      <c r="AI22" s="60"/>
      <c r="AJ22" s="58"/>
      <c r="AK22" s="59"/>
      <c r="AL22" s="59"/>
      <c r="AM22" s="59"/>
      <c r="AN22" s="59"/>
      <c r="AO22" s="59"/>
      <c r="AP22" s="60"/>
      <c r="AQ22" s="67" t="s">
        <v>1</v>
      </c>
      <c r="AR22" s="30">
        <v>10</v>
      </c>
      <c r="AS22" s="30">
        <v>7.5</v>
      </c>
      <c r="AT22" s="30">
        <v>3.5</v>
      </c>
      <c r="AU22" s="30">
        <v>8</v>
      </c>
      <c r="AV22" s="16">
        <f t="shared" si="10"/>
        <v>29</v>
      </c>
      <c r="AW22" s="71">
        <f t="shared" si="11"/>
        <v>0.72499999999999998</v>
      </c>
    </row>
    <row r="23" spans="1:49" ht="15.75" x14ac:dyDescent="0.25">
      <c r="A23" s="16" t="s">
        <v>1</v>
      </c>
      <c r="B23" s="30">
        <v>4</v>
      </c>
      <c r="C23" s="30">
        <v>10</v>
      </c>
      <c r="D23" s="30">
        <v>5</v>
      </c>
      <c r="E23" s="30">
        <v>10</v>
      </c>
      <c r="F23" s="16">
        <f t="shared" si="0"/>
        <v>29</v>
      </c>
      <c r="G23" s="71">
        <f t="shared" si="1"/>
        <v>0.72499999999999998</v>
      </c>
      <c r="H23" s="58"/>
      <c r="I23" s="59"/>
      <c r="J23" s="59"/>
      <c r="K23" s="59"/>
      <c r="L23" s="59"/>
      <c r="M23" s="59"/>
      <c r="N23" s="60"/>
      <c r="O23" s="70" t="s">
        <v>1</v>
      </c>
      <c r="P23" s="30">
        <v>8.5</v>
      </c>
      <c r="Q23" s="30">
        <v>10</v>
      </c>
      <c r="R23" s="30">
        <v>2</v>
      </c>
      <c r="S23" s="30">
        <v>8</v>
      </c>
      <c r="T23" s="16">
        <f t="shared" si="4"/>
        <v>28.5</v>
      </c>
      <c r="U23" s="71">
        <f t="shared" si="5"/>
        <v>0.71250000000000002</v>
      </c>
      <c r="V23" s="67" t="s">
        <v>2</v>
      </c>
      <c r="W23" s="30">
        <v>8.5</v>
      </c>
      <c r="X23" s="30">
        <v>4</v>
      </c>
      <c r="Y23" s="30">
        <v>2</v>
      </c>
      <c r="Z23" s="30">
        <v>2</v>
      </c>
      <c r="AA23" s="16">
        <f t="shared" si="6"/>
        <v>16.5</v>
      </c>
      <c r="AB23" s="71">
        <f t="shared" si="7"/>
        <v>0.41249999999999998</v>
      </c>
      <c r="AC23" s="58"/>
      <c r="AD23" s="59"/>
      <c r="AE23" s="59"/>
      <c r="AF23" s="59"/>
      <c r="AG23" s="59"/>
      <c r="AH23" s="59"/>
      <c r="AI23" s="60"/>
      <c r="AJ23" s="58"/>
      <c r="AK23" s="59"/>
      <c r="AL23" s="59"/>
      <c r="AM23" s="59"/>
      <c r="AN23" s="59"/>
      <c r="AO23" s="59"/>
      <c r="AP23" s="60"/>
      <c r="AQ23" s="67" t="s">
        <v>1</v>
      </c>
      <c r="AR23" s="30">
        <v>10</v>
      </c>
      <c r="AS23" s="30">
        <v>6</v>
      </c>
      <c r="AT23" s="30">
        <v>3.5</v>
      </c>
      <c r="AU23" s="30">
        <v>9</v>
      </c>
      <c r="AV23" s="16">
        <f t="shared" si="10"/>
        <v>28.5</v>
      </c>
      <c r="AW23" s="71">
        <f t="shared" si="11"/>
        <v>0.71250000000000002</v>
      </c>
    </row>
    <row r="24" spans="1:49" ht="15.75" x14ac:dyDescent="0.25">
      <c r="A24" s="16" t="s">
        <v>1</v>
      </c>
      <c r="B24" s="30">
        <v>4</v>
      </c>
      <c r="C24" s="30">
        <v>10</v>
      </c>
      <c r="D24" s="30">
        <v>6</v>
      </c>
      <c r="E24" s="30">
        <v>8</v>
      </c>
      <c r="F24" s="16">
        <f t="shared" si="0"/>
        <v>28</v>
      </c>
      <c r="G24" s="71">
        <f t="shared" si="1"/>
        <v>0.7</v>
      </c>
      <c r="H24" s="58"/>
      <c r="I24" s="59"/>
      <c r="J24" s="59"/>
      <c r="K24" s="59"/>
      <c r="L24" s="59"/>
      <c r="M24" s="59"/>
      <c r="N24" s="60"/>
      <c r="O24" s="70" t="s">
        <v>1</v>
      </c>
      <c r="P24" s="30">
        <v>8.5</v>
      </c>
      <c r="Q24" s="30">
        <v>7</v>
      </c>
      <c r="R24" s="30">
        <v>7</v>
      </c>
      <c r="S24" s="30">
        <v>6</v>
      </c>
      <c r="T24" s="16">
        <f t="shared" si="4"/>
        <v>28.5</v>
      </c>
      <c r="U24" s="71">
        <f t="shared" si="5"/>
        <v>0.71250000000000002</v>
      </c>
      <c r="V24" s="67" t="s">
        <v>1</v>
      </c>
      <c r="W24" s="30">
        <v>3.5</v>
      </c>
      <c r="X24" s="30">
        <v>6</v>
      </c>
      <c r="Y24" s="30">
        <v>2</v>
      </c>
      <c r="Z24" s="30">
        <v>2</v>
      </c>
      <c r="AA24" s="16">
        <f t="shared" si="6"/>
        <v>13.5</v>
      </c>
      <c r="AB24" s="71">
        <f t="shared" si="7"/>
        <v>0.33750000000000002</v>
      </c>
      <c r="AC24" s="58"/>
      <c r="AD24" s="59"/>
      <c r="AE24" s="59"/>
      <c r="AF24" s="59"/>
      <c r="AG24" s="59"/>
      <c r="AH24" s="59"/>
      <c r="AI24" s="60"/>
      <c r="AJ24" s="58"/>
      <c r="AK24" s="59"/>
      <c r="AL24" s="59"/>
      <c r="AM24" s="59"/>
      <c r="AN24" s="59"/>
      <c r="AO24" s="59"/>
      <c r="AP24" s="60"/>
      <c r="AQ24" s="67" t="s">
        <v>2</v>
      </c>
      <c r="AR24" s="30">
        <v>6</v>
      </c>
      <c r="AS24" s="30">
        <v>7.5</v>
      </c>
      <c r="AT24" s="30">
        <v>9</v>
      </c>
      <c r="AU24" s="30">
        <v>6</v>
      </c>
      <c r="AV24" s="16">
        <f t="shared" si="10"/>
        <v>28.5</v>
      </c>
      <c r="AW24" s="71">
        <f t="shared" si="11"/>
        <v>0.71250000000000002</v>
      </c>
    </row>
    <row r="25" spans="1:49" ht="15.75" x14ac:dyDescent="0.25">
      <c r="A25" s="16" t="s">
        <v>1</v>
      </c>
      <c r="B25" s="30">
        <v>10</v>
      </c>
      <c r="C25" s="30">
        <v>1</v>
      </c>
      <c r="D25" s="30">
        <v>7</v>
      </c>
      <c r="E25" s="30">
        <v>10</v>
      </c>
      <c r="F25" s="16">
        <f t="shared" si="0"/>
        <v>28</v>
      </c>
      <c r="G25" s="71">
        <f t="shared" si="1"/>
        <v>0.7</v>
      </c>
      <c r="H25" s="58"/>
      <c r="I25" s="59"/>
      <c r="J25" s="59"/>
      <c r="K25" s="59"/>
      <c r="L25" s="59"/>
      <c r="M25" s="59"/>
      <c r="N25" s="60"/>
      <c r="O25" s="70" t="s">
        <v>2</v>
      </c>
      <c r="P25" s="30">
        <v>8.5</v>
      </c>
      <c r="Q25" s="30">
        <v>10</v>
      </c>
      <c r="R25" s="30">
        <v>8</v>
      </c>
      <c r="S25" s="30">
        <v>1</v>
      </c>
      <c r="T25" s="16">
        <f t="shared" si="4"/>
        <v>27.5</v>
      </c>
      <c r="U25" s="71">
        <f t="shared" si="5"/>
        <v>0.6875</v>
      </c>
      <c r="V25" s="67" t="s">
        <v>1</v>
      </c>
      <c r="W25" s="30">
        <v>2</v>
      </c>
      <c r="X25" s="30">
        <v>7</v>
      </c>
      <c r="Y25" s="30">
        <v>2</v>
      </c>
      <c r="Z25" s="30">
        <v>2</v>
      </c>
      <c r="AA25" s="16">
        <f t="shared" si="6"/>
        <v>13</v>
      </c>
      <c r="AB25" s="71">
        <f t="shared" si="7"/>
        <v>0.32500000000000001</v>
      </c>
      <c r="AC25" s="58"/>
      <c r="AD25" s="59"/>
      <c r="AE25" s="59"/>
      <c r="AF25" s="59"/>
      <c r="AG25" s="59"/>
      <c r="AH25" s="59"/>
      <c r="AI25" s="60"/>
      <c r="AJ25" s="58"/>
      <c r="AK25" s="59"/>
      <c r="AL25" s="59"/>
      <c r="AM25" s="59"/>
      <c r="AN25" s="59"/>
      <c r="AO25" s="59"/>
      <c r="AP25" s="60"/>
      <c r="AQ25" s="67" t="s">
        <v>2</v>
      </c>
      <c r="AR25" s="30">
        <v>10</v>
      </c>
      <c r="AS25" s="30">
        <v>7.5</v>
      </c>
      <c r="AT25" s="30">
        <v>3.5</v>
      </c>
      <c r="AU25" s="30">
        <v>7</v>
      </c>
      <c r="AV25" s="16">
        <f t="shared" si="10"/>
        <v>28</v>
      </c>
      <c r="AW25" s="71">
        <f t="shared" si="11"/>
        <v>0.7</v>
      </c>
    </row>
    <row r="26" spans="1:49" ht="15.75" x14ac:dyDescent="0.25">
      <c r="A26" s="16" t="s">
        <v>1</v>
      </c>
      <c r="B26" s="30">
        <v>3</v>
      </c>
      <c r="C26" s="30">
        <v>10</v>
      </c>
      <c r="D26" s="30">
        <v>8.5</v>
      </c>
      <c r="E26" s="30">
        <v>5</v>
      </c>
      <c r="F26" s="16">
        <f t="shared" si="0"/>
        <v>26.5</v>
      </c>
      <c r="G26" s="71">
        <f t="shared" si="1"/>
        <v>0.66249999999999998</v>
      </c>
      <c r="H26" s="58"/>
      <c r="I26" s="59"/>
      <c r="J26" s="59"/>
      <c r="K26" s="59"/>
      <c r="L26" s="59"/>
      <c r="M26" s="59"/>
      <c r="N26" s="60"/>
      <c r="O26" s="70" t="s">
        <v>1</v>
      </c>
      <c r="P26" s="30">
        <v>8.5</v>
      </c>
      <c r="Q26" s="30">
        <v>8</v>
      </c>
      <c r="R26" s="30">
        <v>2</v>
      </c>
      <c r="S26" s="30">
        <v>8</v>
      </c>
      <c r="T26" s="16">
        <f t="shared" si="4"/>
        <v>26.5</v>
      </c>
      <c r="U26" s="71">
        <f t="shared" si="5"/>
        <v>0.66249999999999998</v>
      </c>
      <c r="V26" s="67" t="s">
        <v>2</v>
      </c>
      <c r="W26" s="30">
        <v>0</v>
      </c>
      <c r="X26" s="30">
        <v>4.5</v>
      </c>
      <c r="Y26" s="30">
        <v>2</v>
      </c>
      <c r="Z26" s="30">
        <v>3</v>
      </c>
      <c r="AA26" s="16">
        <f t="shared" si="6"/>
        <v>9.5</v>
      </c>
      <c r="AB26" s="71">
        <f t="shared" si="7"/>
        <v>0.23749999999999999</v>
      </c>
      <c r="AC26" s="58"/>
      <c r="AD26" s="59"/>
      <c r="AE26" s="59"/>
      <c r="AF26" s="59"/>
      <c r="AG26" s="59"/>
      <c r="AH26" s="59"/>
      <c r="AI26" s="60"/>
      <c r="AJ26" s="58"/>
      <c r="AK26" s="59"/>
      <c r="AL26" s="59"/>
      <c r="AM26" s="59"/>
      <c r="AN26" s="59"/>
      <c r="AO26" s="59"/>
      <c r="AP26" s="60"/>
      <c r="AQ26" s="67" t="s">
        <v>1</v>
      </c>
      <c r="AR26" s="30">
        <v>10</v>
      </c>
      <c r="AS26" s="30">
        <v>7</v>
      </c>
      <c r="AT26" s="30">
        <v>7</v>
      </c>
      <c r="AU26" s="30">
        <v>3</v>
      </c>
      <c r="AV26" s="16">
        <f t="shared" si="10"/>
        <v>27</v>
      </c>
      <c r="AW26" s="71">
        <f t="shared" si="11"/>
        <v>0.67500000000000004</v>
      </c>
    </row>
    <row r="27" spans="1:49" ht="15.75" x14ac:dyDescent="0.25">
      <c r="A27" s="16" t="s">
        <v>1</v>
      </c>
      <c r="B27" s="30">
        <v>9.5</v>
      </c>
      <c r="C27" s="30">
        <v>1</v>
      </c>
      <c r="D27" s="30">
        <v>8.5</v>
      </c>
      <c r="E27" s="30">
        <v>7</v>
      </c>
      <c r="F27" s="16">
        <f t="shared" si="0"/>
        <v>26</v>
      </c>
      <c r="G27" s="71">
        <f t="shared" si="1"/>
        <v>0.65</v>
      </c>
      <c r="H27" s="58"/>
      <c r="I27" s="59"/>
      <c r="J27" s="59"/>
      <c r="K27" s="59"/>
      <c r="L27" s="59"/>
      <c r="M27" s="59"/>
      <c r="N27" s="60"/>
      <c r="O27" s="70" t="s">
        <v>1</v>
      </c>
      <c r="P27" s="30">
        <v>8.5</v>
      </c>
      <c r="Q27" s="30">
        <v>8.5</v>
      </c>
      <c r="R27" s="30">
        <v>2</v>
      </c>
      <c r="S27" s="30">
        <v>0</v>
      </c>
      <c r="T27" s="16">
        <f t="shared" si="4"/>
        <v>19</v>
      </c>
      <c r="U27" s="71">
        <f t="shared" si="5"/>
        <v>0.47499999999999998</v>
      </c>
      <c r="V27" s="67" t="s">
        <v>1</v>
      </c>
      <c r="W27" s="30">
        <v>0</v>
      </c>
      <c r="X27" s="30">
        <v>2</v>
      </c>
      <c r="Y27" s="30">
        <v>2</v>
      </c>
      <c r="Z27" s="30">
        <v>4</v>
      </c>
      <c r="AA27" s="16">
        <f t="shared" si="6"/>
        <v>8</v>
      </c>
      <c r="AB27" s="71">
        <f t="shared" si="7"/>
        <v>0.2</v>
      </c>
      <c r="AC27" s="58"/>
      <c r="AD27" s="59"/>
      <c r="AE27" s="59"/>
      <c r="AF27" s="59"/>
      <c r="AG27" s="59"/>
      <c r="AH27" s="59"/>
      <c r="AI27" s="60"/>
      <c r="AJ27" s="58"/>
      <c r="AK27" s="59"/>
      <c r="AL27" s="59"/>
      <c r="AM27" s="59"/>
      <c r="AN27" s="59"/>
      <c r="AO27" s="59"/>
      <c r="AP27" s="60"/>
      <c r="AQ27" s="67" t="s">
        <v>1</v>
      </c>
      <c r="AR27" s="30">
        <v>10</v>
      </c>
      <c r="AS27" s="30">
        <v>7.5</v>
      </c>
      <c r="AT27" s="30">
        <v>8</v>
      </c>
      <c r="AU27" s="30">
        <v>1</v>
      </c>
      <c r="AV27" s="16">
        <f t="shared" si="10"/>
        <v>26.5</v>
      </c>
      <c r="AW27" s="71">
        <f t="shared" si="11"/>
        <v>0.66249999999999998</v>
      </c>
    </row>
    <row r="28" spans="1:49" ht="15.75" x14ac:dyDescent="0.25">
      <c r="A28" s="16" t="s">
        <v>1</v>
      </c>
      <c r="B28" s="30">
        <v>3</v>
      </c>
      <c r="C28" s="30">
        <v>6</v>
      </c>
      <c r="D28" s="30">
        <v>10</v>
      </c>
      <c r="E28" s="30">
        <v>5</v>
      </c>
      <c r="F28" s="16">
        <f t="shared" si="0"/>
        <v>24</v>
      </c>
      <c r="G28" s="71">
        <f t="shared" si="1"/>
        <v>0.6</v>
      </c>
      <c r="H28" s="58"/>
      <c r="I28" s="59"/>
      <c r="J28" s="59"/>
      <c r="K28" s="59"/>
      <c r="L28" s="59"/>
      <c r="M28" s="59"/>
      <c r="N28" s="60"/>
      <c r="O28" s="70" t="s">
        <v>1</v>
      </c>
      <c r="P28" s="30">
        <v>8.5</v>
      </c>
      <c r="Q28" s="30">
        <v>7</v>
      </c>
      <c r="R28" s="30">
        <v>2</v>
      </c>
      <c r="S28" s="30">
        <v>1</v>
      </c>
      <c r="T28" s="16">
        <f t="shared" si="4"/>
        <v>18.5</v>
      </c>
      <c r="U28" s="71">
        <f t="shared" si="5"/>
        <v>0.46250000000000002</v>
      </c>
      <c r="V28" s="67" t="s">
        <v>1</v>
      </c>
      <c r="W28" s="30">
        <v>1</v>
      </c>
      <c r="X28" s="30">
        <v>4</v>
      </c>
      <c r="Y28" s="30">
        <v>2</v>
      </c>
      <c r="Z28" s="30">
        <v>1</v>
      </c>
      <c r="AA28" s="16">
        <f t="shared" si="6"/>
        <v>8</v>
      </c>
      <c r="AB28" s="71">
        <f t="shared" si="7"/>
        <v>0.2</v>
      </c>
      <c r="AC28" s="58"/>
      <c r="AD28" s="59"/>
      <c r="AE28" s="59"/>
      <c r="AF28" s="59"/>
      <c r="AG28" s="59"/>
      <c r="AH28" s="59"/>
      <c r="AI28" s="60"/>
      <c r="AJ28" s="58"/>
      <c r="AK28" s="59"/>
      <c r="AL28" s="59"/>
      <c r="AM28" s="59"/>
      <c r="AN28" s="59"/>
      <c r="AO28" s="59"/>
      <c r="AP28" s="60"/>
      <c r="AQ28" s="67" t="s">
        <v>1</v>
      </c>
      <c r="AR28" s="30">
        <v>7</v>
      </c>
      <c r="AS28" s="30">
        <v>7.5</v>
      </c>
      <c r="AT28" s="30">
        <v>3</v>
      </c>
      <c r="AU28" s="30">
        <v>8.5</v>
      </c>
      <c r="AV28" s="16">
        <f t="shared" si="10"/>
        <v>26</v>
      </c>
      <c r="AW28" s="71">
        <f t="shared" si="11"/>
        <v>0.65</v>
      </c>
    </row>
    <row r="29" spans="1:49" ht="15.75" x14ac:dyDescent="0.25">
      <c r="V29" s="16" t="s">
        <v>1</v>
      </c>
      <c r="W29" s="30">
        <v>0</v>
      </c>
      <c r="X29" s="30">
        <v>4</v>
      </c>
      <c r="Y29" s="30">
        <v>2</v>
      </c>
      <c r="Z29" s="30">
        <v>1</v>
      </c>
      <c r="AA29" s="16">
        <f t="shared" si="6"/>
        <v>7</v>
      </c>
      <c r="AB29" s="71">
        <f t="shared" si="7"/>
        <v>0.17499999999999999</v>
      </c>
      <c r="AC29" s="58"/>
      <c r="AD29" s="59"/>
      <c r="AE29" s="59"/>
      <c r="AF29" s="59"/>
      <c r="AG29" s="59"/>
      <c r="AH29" s="59"/>
      <c r="AI29" s="60"/>
      <c r="AJ29" s="58"/>
      <c r="AK29" s="59"/>
      <c r="AL29" s="59"/>
      <c r="AM29" s="59"/>
      <c r="AN29" s="59"/>
      <c r="AO29" s="59"/>
      <c r="AP29" s="60"/>
      <c r="AQ29" s="67" t="s">
        <v>2</v>
      </c>
      <c r="AR29" s="30">
        <v>10</v>
      </c>
      <c r="AS29" s="30">
        <v>7.5</v>
      </c>
      <c r="AT29" s="30">
        <v>4.5</v>
      </c>
      <c r="AU29" s="30">
        <v>3.5</v>
      </c>
      <c r="AV29" s="16">
        <f t="shared" si="10"/>
        <v>25.5</v>
      </c>
      <c r="AW29" s="71">
        <f t="shared" si="11"/>
        <v>0.63749999999999996</v>
      </c>
    </row>
    <row r="30" spans="1:49" ht="15.75" x14ac:dyDescent="0.25">
      <c r="V30" s="16" t="s">
        <v>2</v>
      </c>
      <c r="W30" s="30">
        <v>0</v>
      </c>
      <c r="X30" s="30">
        <v>2</v>
      </c>
      <c r="Y30" s="30">
        <v>0</v>
      </c>
      <c r="Z30" s="30">
        <v>1</v>
      </c>
      <c r="AA30" s="16">
        <f t="shared" si="6"/>
        <v>3</v>
      </c>
      <c r="AB30" s="71">
        <f t="shared" si="7"/>
        <v>7.4999999999999997E-2</v>
      </c>
      <c r="AC30" s="58"/>
      <c r="AD30" s="59"/>
      <c r="AE30" s="59"/>
      <c r="AF30" s="59"/>
      <c r="AG30" s="59"/>
      <c r="AH30" s="59"/>
      <c r="AI30" s="60"/>
      <c r="AJ30" s="58"/>
      <c r="AK30" s="59"/>
      <c r="AL30" s="59"/>
      <c r="AM30" s="59"/>
      <c r="AN30" s="59"/>
      <c r="AO30" s="59"/>
      <c r="AP30" s="60"/>
      <c r="AQ30" s="67" t="s">
        <v>2</v>
      </c>
      <c r="AR30" s="30">
        <v>9.5</v>
      </c>
      <c r="AS30" s="30">
        <v>7.5</v>
      </c>
      <c r="AT30" s="30">
        <v>3</v>
      </c>
      <c r="AU30" s="30">
        <v>5</v>
      </c>
      <c r="AV30" s="16">
        <f t="shared" si="10"/>
        <v>25</v>
      </c>
      <c r="AW30" s="71">
        <f t="shared" si="11"/>
        <v>0.625</v>
      </c>
    </row>
    <row r="31" spans="1:49" ht="15.75" x14ac:dyDescent="0.25">
      <c r="AQ31" s="16" t="s">
        <v>1</v>
      </c>
      <c r="AR31" s="30">
        <v>10</v>
      </c>
      <c r="AS31" s="30">
        <v>2.5</v>
      </c>
      <c r="AT31" s="30">
        <v>1.5</v>
      </c>
      <c r="AU31" s="30">
        <v>9.5</v>
      </c>
      <c r="AV31" s="16">
        <f t="shared" si="10"/>
        <v>23.5</v>
      </c>
      <c r="AW31" s="71">
        <f t="shared" si="11"/>
        <v>0.58750000000000002</v>
      </c>
    </row>
    <row r="32" spans="1:49" ht="15.75" x14ac:dyDescent="0.25">
      <c r="A32" s="49" t="s">
        <v>23</v>
      </c>
      <c r="B32" s="47" t="s">
        <v>24</v>
      </c>
      <c r="C32" s="47" t="s">
        <v>24</v>
      </c>
      <c r="D32" s="47" t="s">
        <v>27</v>
      </c>
      <c r="E32" s="47" t="s">
        <v>27</v>
      </c>
      <c r="H32" s="49" t="s">
        <v>23</v>
      </c>
      <c r="I32" s="47" t="s">
        <v>24</v>
      </c>
      <c r="J32" s="47" t="s">
        <v>24</v>
      </c>
      <c r="K32" s="47" t="s">
        <v>27</v>
      </c>
      <c r="L32" s="47" t="s">
        <v>27</v>
      </c>
      <c r="O32" s="49" t="s">
        <v>23</v>
      </c>
      <c r="P32" s="47" t="s">
        <v>24</v>
      </c>
      <c r="Q32" s="47" t="s">
        <v>24</v>
      </c>
      <c r="R32" s="47" t="s">
        <v>27</v>
      </c>
      <c r="S32" s="47" t="s">
        <v>27</v>
      </c>
      <c r="V32" s="49" t="s">
        <v>23</v>
      </c>
      <c r="W32" s="47" t="s">
        <v>24</v>
      </c>
      <c r="X32" s="47" t="s">
        <v>24</v>
      </c>
      <c r="Y32" s="47" t="s">
        <v>27</v>
      </c>
      <c r="Z32" s="47" t="s">
        <v>27</v>
      </c>
      <c r="AC32" s="49" t="s">
        <v>23</v>
      </c>
      <c r="AD32" s="47" t="s">
        <v>24</v>
      </c>
      <c r="AE32" s="47" t="s">
        <v>24</v>
      </c>
      <c r="AF32" s="47" t="s">
        <v>27</v>
      </c>
      <c r="AG32" s="47" t="s">
        <v>27</v>
      </c>
      <c r="AQ32" s="16" t="s">
        <v>1</v>
      </c>
      <c r="AR32" s="30">
        <v>7</v>
      </c>
      <c r="AS32" s="30">
        <v>4</v>
      </c>
      <c r="AT32" s="30">
        <v>7</v>
      </c>
      <c r="AU32" s="30">
        <v>3.5</v>
      </c>
      <c r="AV32" s="16">
        <f t="shared" si="10"/>
        <v>21.5</v>
      </c>
      <c r="AW32" s="71">
        <f t="shared" si="11"/>
        <v>0.53749999999999998</v>
      </c>
    </row>
    <row r="33" spans="1:49" ht="15.75" x14ac:dyDescent="0.25">
      <c r="A33" s="43">
        <v>10</v>
      </c>
      <c r="B33" s="46">
        <f>COUNTIF($B$3:$B$28,A33)</f>
        <v>7</v>
      </c>
      <c r="C33" s="2">
        <f>COUNTIF($C$3:$C$28,A33)</f>
        <v>14</v>
      </c>
      <c r="D33" s="2">
        <f>COUNTIF($D$3:$D$28,A33)</f>
        <v>6</v>
      </c>
      <c r="E33" s="2">
        <f>COUNTIF($E$3:$E$28,A33)</f>
        <v>17</v>
      </c>
      <c r="H33" s="43">
        <v>10</v>
      </c>
      <c r="I33" s="46">
        <f>COUNTIF($I$3:$I$28,H33)</f>
        <v>15</v>
      </c>
      <c r="J33" s="2">
        <f>COUNTIF($J$3:$J$28,H33)</f>
        <v>6</v>
      </c>
      <c r="K33" s="2">
        <f>COUNTIF($K$3:$K$28,H33)</f>
        <v>13</v>
      </c>
      <c r="L33" s="2">
        <f>COUNTIF($L$3:$L$28,H33)</f>
        <v>9</v>
      </c>
      <c r="O33" s="43">
        <v>10</v>
      </c>
      <c r="P33" s="46">
        <f>COUNTIF($P$3:$P$28,O33)</f>
        <v>0</v>
      </c>
      <c r="Q33" s="2">
        <f>COUNTIF($Q$3:$Q$28,O33)</f>
        <v>11</v>
      </c>
      <c r="R33" s="2">
        <f>COUNTIF($R$3:$R$28,O33)</f>
        <v>4</v>
      </c>
      <c r="S33" s="2">
        <f>COUNTIF($S$3:$S$28,O33)</f>
        <v>0</v>
      </c>
      <c r="V33" s="43">
        <v>10</v>
      </c>
      <c r="W33" s="46">
        <f>COUNTIF($W$3:$W$30,V33)</f>
        <v>2</v>
      </c>
      <c r="X33" s="2">
        <f>COUNTIF($X$3:$X$30,V33)</f>
        <v>1</v>
      </c>
      <c r="Y33" s="2">
        <f>COUNTIF($Y$3:$Y$30,V33)</f>
        <v>7</v>
      </c>
      <c r="Z33" s="2">
        <f>COUNTIF($Z$3:$Z$30,V33)</f>
        <v>4</v>
      </c>
      <c r="AC33" s="43">
        <v>10</v>
      </c>
      <c r="AD33" s="46">
        <f>COUNTIF($AD$3:$AD$30,AC33)</f>
        <v>12</v>
      </c>
      <c r="AE33" s="2">
        <f>COUNTIF($AE$3:$AE$30,AC33)</f>
        <v>0</v>
      </c>
      <c r="AF33" s="2">
        <f>COUNTIF($AF$3:$AF$30,AC33)</f>
        <v>2</v>
      </c>
      <c r="AG33" s="2">
        <f>COUNTIF($AG$3:$AG$30,AC33)</f>
        <v>4</v>
      </c>
      <c r="AQ33" s="16" t="s">
        <v>2</v>
      </c>
      <c r="AR33" s="30">
        <v>8</v>
      </c>
      <c r="AS33" s="30">
        <v>7.5</v>
      </c>
      <c r="AT33" s="30">
        <v>3</v>
      </c>
      <c r="AU33" s="30">
        <v>2</v>
      </c>
      <c r="AV33" s="16">
        <f t="shared" si="10"/>
        <v>20.5</v>
      </c>
      <c r="AW33" s="71">
        <f t="shared" si="11"/>
        <v>0.51249999999999996</v>
      </c>
    </row>
    <row r="34" spans="1:49" ht="15.75" x14ac:dyDescent="0.25">
      <c r="A34" s="46">
        <v>9.5</v>
      </c>
      <c r="B34" s="46">
        <f t="shared" ref="B34:B53" si="12">COUNTIF($B$3:$B$28,A34)</f>
        <v>9</v>
      </c>
      <c r="C34" s="2">
        <f t="shared" ref="C34:C53" si="13">COUNTIF($C$3:$C$28,A34)</f>
        <v>1</v>
      </c>
      <c r="D34" s="2">
        <f t="shared" ref="D34:D53" si="14">COUNTIF($D$3:$D$28,A34)</f>
        <v>7</v>
      </c>
      <c r="E34" s="2">
        <f t="shared" ref="E34:E53" si="15">COUNTIF($E$3:$E$28,A34)</f>
        <v>1</v>
      </c>
      <c r="H34" s="46">
        <v>9.5</v>
      </c>
      <c r="I34" s="46">
        <f t="shared" ref="I34:I53" si="16">COUNTIF($I$3:$I$28,H34)</f>
        <v>0</v>
      </c>
      <c r="J34" s="2">
        <f t="shared" ref="J34:J53" si="17">COUNTIF($J$3:$J$28,H34)</f>
        <v>3</v>
      </c>
      <c r="K34" s="2">
        <f t="shared" ref="K34:K53" si="18">COUNTIF($K$3:$K$28,H34)</f>
        <v>0</v>
      </c>
      <c r="L34" s="2">
        <f t="shared" ref="L34:L53" si="19">COUNTIF($L$3:$L$28,H34)</f>
        <v>1</v>
      </c>
      <c r="O34" s="46">
        <v>9.5</v>
      </c>
      <c r="P34" s="46">
        <f t="shared" ref="P34:P53" si="20">COUNTIF($P$3:$P$28,O34)</f>
        <v>3</v>
      </c>
      <c r="Q34" s="2">
        <f t="shared" ref="Q34:Q53" si="21">COUNTIF($Q$3:$Q$28,O34)</f>
        <v>5</v>
      </c>
      <c r="R34" s="2">
        <f t="shared" ref="R34:R53" si="22">COUNTIF($R$3:$R$28,O34)</f>
        <v>5</v>
      </c>
      <c r="S34" s="2">
        <f t="shared" ref="S34:S53" si="23">COUNTIF($S$3:$S$28,O34)</f>
        <v>1</v>
      </c>
      <c r="V34" s="46">
        <v>9.5</v>
      </c>
      <c r="W34" s="46">
        <f t="shared" ref="W34:W53" si="24">COUNTIF($W$3:$W$30,V34)</f>
        <v>4</v>
      </c>
      <c r="X34" s="2">
        <f t="shared" ref="X34:X53" si="25">COUNTIF($X$3:$X$30,V34)</f>
        <v>0</v>
      </c>
      <c r="Y34" s="2">
        <f t="shared" ref="Y34:Y53" si="26">COUNTIF($Y$3:$Y$30,V34)</f>
        <v>0</v>
      </c>
      <c r="Z34" s="2">
        <f t="shared" ref="Z34:Z53" si="27">COUNTIF($Z$3:$Z$30,V34)</f>
        <v>0</v>
      </c>
      <c r="AC34" s="46">
        <v>9.5</v>
      </c>
      <c r="AD34" s="46">
        <f t="shared" ref="AD34:AD53" si="28">COUNTIF($AD$3:$AD$30,AC34)</f>
        <v>1</v>
      </c>
      <c r="AE34" s="2">
        <f t="shared" ref="AE34:AE53" si="29">COUNTIF($AE$3:$AE$30,AC34)</f>
        <v>1</v>
      </c>
      <c r="AF34" s="2">
        <f t="shared" ref="AF34:AF53" si="30">COUNTIF($AF$3:$AF$30,AC34)</f>
        <v>0</v>
      </c>
      <c r="AG34" s="2">
        <f t="shared" ref="AG34:AG53" si="31">COUNTIF($AG$3:$AG$30,AC34)</f>
        <v>0</v>
      </c>
    </row>
    <row r="35" spans="1:49" ht="15.75" x14ac:dyDescent="0.25">
      <c r="A35" s="46">
        <v>9</v>
      </c>
      <c r="B35" s="46">
        <f t="shared" si="12"/>
        <v>2</v>
      </c>
      <c r="C35" s="2">
        <f t="shared" si="13"/>
        <v>2</v>
      </c>
      <c r="D35" s="2">
        <f t="shared" si="14"/>
        <v>1</v>
      </c>
      <c r="E35" s="2">
        <f t="shared" si="15"/>
        <v>0</v>
      </c>
      <c r="H35" s="46">
        <v>9</v>
      </c>
      <c r="I35" s="46">
        <f t="shared" si="16"/>
        <v>0</v>
      </c>
      <c r="J35" s="2">
        <f t="shared" si="17"/>
        <v>3</v>
      </c>
      <c r="K35" s="2">
        <f t="shared" si="18"/>
        <v>1</v>
      </c>
      <c r="L35" s="2">
        <f t="shared" si="19"/>
        <v>2</v>
      </c>
      <c r="O35" s="46">
        <v>9</v>
      </c>
      <c r="P35" s="46">
        <f t="shared" si="20"/>
        <v>4</v>
      </c>
      <c r="Q35" s="2">
        <f t="shared" si="21"/>
        <v>3</v>
      </c>
      <c r="R35" s="2">
        <f t="shared" si="22"/>
        <v>1</v>
      </c>
      <c r="S35" s="2">
        <f t="shared" si="23"/>
        <v>0</v>
      </c>
      <c r="V35" s="46">
        <v>9</v>
      </c>
      <c r="W35" s="46">
        <f t="shared" si="24"/>
        <v>5</v>
      </c>
      <c r="X35" s="2">
        <f t="shared" si="25"/>
        <v>6</v>
      </c>
      <c r="Y35" s="2">
        <f t="shared" si="26"/>
        <v>0</v>
      </c>
      <c r="Z35" s="2">
        <f t="shared" si="27"/>
        <v>0</v>
      </c>
      <c r="AC35" s="46">
        <v>9</v>
      </c>
      <c r="AD35" s="46">
        <f t="shared" si="28"/>
        <v>2</v>
      </c>
      <c r="AE35" s="2">
        <f t="shared" si="29"/>
        <v>2</v>
      </c>
      <c r="AF35" s="2">
        <f t="shared" si="30"/>
        <v>0</v>
      </c>
      <c r="AG35" s="2">
        <f t="shared" si="31"/>
        <v>1</v>
      </c>
      <c r="AQ35" s="49" t="s">
        <v>23</v>
      </c>
      <c r="AR35" s="47" t="s">
        <v>24</v>
      </c>
      <c r="AS35" s="47" t="s">
        <v>24</v>
      </c>
      <c r="AT35" s="47" t="s">
        <v>27</v>
      </c>
      <c r="AU35" s="47" t="s">
        <v>27</v>
      </c>
    </row>
    <row r="36" spans="1:49" ht="15.75" x14ac:dyDescent="0.25">
      <c r="A36" s="43">
        <v>8.5</v>
      </c>
      <c r="B36" s="46">
        <f t="shared" si="12"/>
        <v>2</v>
      </c>
      <c r="C36" s="2">
        <f t="shared" si="13"/>
        <v>1</v>
      </c>
      <c r="D36" s="2">
        <f t="shared" si="14"/>
        <v>5</v>
      </c>
      <c r="E36" s="2">
        <f t="shared" si="15"/>
        <v>0</v>
      </c>
      <c r="H36" s="43">
        <v>8.5</v>
      </c>
      <c r="I36" s="46">
        <f t="shared" si="16"/>
        <v>0</v>
      </c>
      <c r="J36" s="2">
        <f t="shared" si="17"/>
        <v>0</v>
      </c>
      <c r="K36" s="2">
        <f t="shared" si="18"/>
        <v>0</v>
      </c>
      <c r="L36" s="2">
        <f t="shared" si="19"/>
        <v>0</v>
      </c>
      <c r="O36" s="43">
        <v>8.5</v>
      </c>
      <c r="P36" s="46">
        <f t="shared" si="20"/>
        <v>19</v>
      </c>
      <c r="Q36" s="2">
        <f t="shared" si="21"/>
        <v>1</v>
      </c>
      <c r="R36" s="2">
        <f t="shared" si="22"/>
        <v>0</v>
      </c>
      <c r="S36" s="2">
        <f t="shared" si="23"/>
        <v>1</v>
      </c>
      <c r="V36" s="43">
        <v>8.5</v>
      </c>
      <c r="W36" s="46">
        <f t="shared" si="24"/>
        <v>1</v>
      </c>
      <c r="X36" s="2">
        <f t="shared" si="25"/>
        <v>0</v>
      </c>
      <c r="Y36" s="2">
        <f t="shared" si="26"/>
        <v>0</v>
      </c>
      <c r="Z36" s="2">
        <f t="shared" si="27"/>
        <v>0</v>
      </c>
      <c r="AC36" s="43">
        <v>8.5</v>
      </c>
      <c r="AD36" s="46">
        <f t="shared" si="28"/>
        <v>0</v>
      </c>
      <c r="AE36" s="2">
        <f t="shared" si="29"/>
        <v>2</v>
      </c>
      <c r="AF36" s="2">
        <f t="shared" si="30"/>
        <v>0</v>
      </c>
      <c r="AG36" s="2">
        <f t="shared" si="31"/>
        <v>0</v>
      </c>
      <c r="AQ36" s="43">
        <v>10</v>
      </c>
      <c r="AR36" s="46">
        <f>COUNTIF($AR$3:$AR$33,AQ36)</f>
        <v>24</v>
      </c>
      <c r="AS36" s="2">
        <f>COUNTIF($AS$3:$AS$33,AQ36)</f>
        <v>3</v>
      </c>
      <c r="AT36" s="2">
        <f>COUNTIF($AT$3:$AT$33,AQ36)</f>
        <v>6</v>
      </c>
      <c r="AU36" s="2">
        <f>COUNTIF($AU$3:$AU$33,AQ36)</f>
        <v>6</v>
      </c>
    </row>
    <row r="37" spans="1:49" ht="15.75" x14ac:dyDescent="0.25">
      <c r="A37" s="43">
        <v>8</v>
      </c>
      <c r="B37" s="46">
        <f t="shared" si="12"/>
        <v>0</v>
      </c>
      <c r="C37" s="2">
        <f t="shared" si="13"/>
        <v>1</v>
      </c>
      <c r="D37" s="2">
        <f t="shared" si="14"/>
        <v>1</v>
      </c>
      <c r="E37" s="2">
        <f t="shared" si="15"/>
        <v>4</v>
      </c>
      <c r="H37" s="43">
        <v>8</v>
      </c>
      <c r="I37" s="46">
        <f t="shared" si="16"/>
        <v>1</v>
      </c>
      <c r="J37" s="2">
        <f t="shared" si="17"/>
        <v>1</v>
      </c>
      <c r="K37" s="2">
        <f t="shared" si="18"/>
        <v>0</v>
      </c>
      <c r="L37" s="2">
        <f t="shared" si="19"/>
        <v>0</v>
      </c>
      <c r="O37" s="43">
        <v>8</v>
      </c>
      <c r="P37" s="46">
        <f t="shared" si="20"/>
        <v>0</v>
      </c>
      <c r="Q37" s="2">
        <f t="shared" si="21"/>
        <v>2</v>
      </c>
      <c r="R37" s="2">
        <f t="shared" si="22"/>
        <v>7</v>
      </c>
      <c r="S37" s="2">
        <f t="shared" si="23"/>
        <v>9</v>
      </c>
      <c r="V37" s="43">
        <v>8</v>
      </c>
      <c r="W37" s="46">
        <f t="shared" si="24"/>
        <v>0</v>
      </c>
      <c r="X37" s="2">
        <f t="shared" si="25"/>
        <v>3</v>
      </c>
      <c r="Y37" s="2">
        <f t="shared" si="26"/>
        <v>1</v>
      </c>
      <c r="Z37" s="2">
        <f t="shared" si="27"/>
        <v>3</v>
      </c>
      <c r="AC37" s="43">
        <v>8</v>
      </c>
      <c r="AD37" s="46">
        <f t="shared" si="28"/>
        <v>2</v>
      </c>
      <c r="AE37" s="2">
        <f t="shared" si="29"/>
        <v>4</v>
      </c>
      <c r="AF37" s="2">
        <f t="shared" si="30"/>
        <v>0</v>
      </c>
      <c r="AG37" s="2">
        <f t="shared" si="31"/>
        <v>0</v>
      </c>
      <c r="AQ37" s="46">
        <v>9.5</v>
      </c>
      <c r="AR37" s="46">
        <f t="shared" ref="AR37:AR56" si="32">COUNTIF($AR$3:$AR$33,AQ37)</f>
        <v>2</v>
      </c>
      <c r="AS37" s="2">
        <f t="shared" ref="AS37:AS56" si="33">COUNTIF($AS$3:$AS$33,AQ37)</f>
        <v>5</v>
      </c>
      <c r="AT37" s="2">
        <f t="shared" ref="AT37:AT56" si="34">COUNTIF($AT$3:$AT$33,AQ37)</f>
        <v>0</v>
      </c>
      <c r="AU37" s="2">
        <f t="shared" ref="AU37:AU56" si="35">COUNTIF($AU$3:$AU$33,AQ37)</f>
        <v>3</v>
      </c>
    </row>
    <row r="38" spans="1:49" ht="15.75" x14ac:dyDescent="0.25">
      <c r="A38" s="46">
        <v>7.5</v>
      </c>
      <c r="B38" s="46">
        <f t="shared" si="12"/>
        <v>0</v>
      </c>
      <c r="C38" s="2">
        <f t="shared" si="13"/>
        <v>0</v>
      </c>
      <c r="D38" s="2">
        <f t="shared" si="14"/>
        <v>2</v>
      </c>
      <c r="E38" s="2">
        <f t="shared" si="15"/>
        <v>0</v>
      </c>
      <c r="H38" s="46">
        <v>7.5</v>
      </c>
      <c r="I38" s="46">
        <f t="shared" si="16"/>
        <v>0</v>
      </c>
      <c r="J38" s="2">
        <f t="shared" si="17"/>
        <v>0</v>
      </c>
      <c r="K38" s="2">
        <f t="shared" si="18"/>
        <v>0</v>
      </c>
      <c r="L38" s="2">
        <f t="shared" si="19"/>
        <v>0</v>
      </c>
      <c r="O38" s="46">
        <v>7.5</v>
      </c>
      <c r="P38" s="46">
        <f t="shared" si="20"/>
        <v>0</v>
      </c>
      <c r="Q38" s="2">
        <f t="shared" si="21"/>
        <v>0</v>
      </c>
      <c r="R38" s="2">
        <f t="shared" si="22"/>
        <v>2</v>
      </c>
      <c r="S38" s="2">
        <f t="shared" si="23"/>
        <v>1</v>
      </c>
      <c r="V38" s="46">
        <v>7.5</v>
      </c>
      <c r="W38" s="46">
        <f t="shared" si="24"/>
        <v>0</v>
      </c>
      <c r="X38" s="2">
        <f t="shared" si="25"/>
        <v>0</v>
      </c>
      <c r="Y38" s="2">
        <f t="shared" si="26"/>
        <v>0</v>
      </c>
      <c r="Z38" s="2">
        <f t="shared" si="27"/>
        <v>0</v>
      </c>
      <c r="AC38" s="46">
        <v>7.5</v>
      </c>
      <c r="AD38" s="46">
        <f t="shared" si="28"/>
        <v>0</v>
      </c>
      <c r="AE38" s="2">
        <f t="shared" si="29"/>
        <v>2</v>
      </c>
      <c r="AF38" s="2">
        <f t="shared" si="30"/>
        <v>0</v>
      </c>
      <c r="AG38" s="2">
        <f t="shared" si="31"/>
        <v>0</v>
      </c>
      <c r="AQ38" s="46">
        <v>9</v>
      </c>
      <c r="AR38" s="46">
        <f t="shared" si="32"/>
        <v>0</v>
      </c>
      <c r="AS38" s="2">
        <f t="shared" si="33"/>
        <v>1</v>
      </c>
      <c r="AT38" s="2">
        <f t="shared" si="34"/>
        <v>4</v>
      </c>
      <c r="AU38" s="2">
        <f t="shared" si="35"/>
        <v>6</v>
      </c>
    </row>
    <row r="39" spans="1:49" ht="15.75" x14ac:dyDescent="0.25">
      <c r="A39" s="46">
        <v>7</v>
      </c>
      <c r="B39" s="46">
        <f t="shared" si="12"/>
        <v>0</v>
      </c>
      <c r="C39" s="2">
        <f t="shared" si="13"/>
        <v>0</v>
      </c>
      <c r="D39" s="2">
        <f t="shared" si="14"/>
        <v>2</v>
      </c>
      <c r="E39" s="2">
        <f t="shared" si="15"/>
        <v>2</v>
      </c>
      <c r="H39" s="46">
        <v>7</v>
      </c>
      <c r="I39" s="46">
        <f t="shared" si="16"/>
        <v>1</v>
      </c>
      <c r="J39" s="2">
        <f t="shared" si="17"/>
        <v>0</v>
      </c>
      <c r="K39" s="2">
        <f t="shared" si="18"/>
        <v>1</v>
      </c>
      <c r="L39" s="2">
        <f t="shared" si="19"/>
        <v>2</v>
      </c>
      <c r="O39" s="46">
        <v>7</v>
      </c>
      <c r="P39" s="46">
        <f t="shared" si="20"/>
        <v>0</v>
      </c>
      <c r="Q39" s="2">
        <f t="shared" si="21"/>
        <v>3</v>
      </c>
      <c r="R39" s="2">
        <f t="shared" si="22"/>
        <v>1</v>
      </c>
      <c r="S39" s="2">
        <f t="shared" si="23"/>
        <v>7</v>
      </c>
      <c r="V39" s="46">
        <v>7</v>
      </c>
      <c r="W39" s="46">
        <f t="shared" si="24"/>
        <v>0</v>
      </c>
      <c r="X39" s="2">
        <f t="shared" si="25"/>
        <v>3</v>
      </c>
      <c r="Y39" s="2">
        <f t="shared" si="26"/>
        <v>0</v>
      </c>
      <c r="Z39" s="2">
        <f t="shared" si="27"/>
        <v>0</v>
      </c>
      <c r="AC39" s="46">
        <v>7</v>
      </c>
      <c r="AD39" s="46">
        <f t="shared" si="28"/>
        <v>0</v>
      </c>
      <c r="AE39" s="2">
        <f t="shared" si="29"/>
        <v>0</v>
      </c>
      <c r="AF39" s="2">
        <f t="shared" si="30"/>
        <v>3</v>
      </c>
      <c r="AG39" s="2">
        <f t="shared" si="31"/>
        <v>0</v>
      </c>
      <c r="AQ39" s="43">
        <v>8.5</v>
      </c>
      <c r="AR39" s="46">
        <f t="shared" si="32"/>
        <v>0</v>
      </c>
      <c r="AS39" s="2">
        <f t="shared" si="33"/>
        <v>0</v>
      </c>
      <c r="AT39" s="2">
        <f t="shared" si="34"/>
        <v>1</v>
      </c>
      <c r="AU39" s="2">
        <f t="shared" si="35"/>
        <v>3</v>
      </c>
    </row>
    <row r="40" spans="1:49" ht="15.75" x14ac:dyDescent="0.25">
      <c r="A40" s="43">
        <v>6.5</v>
      </c>
      <c r="B40" s="46">
        <f t="shared" si="12"/>
        <v>0</v>
      </c>
      <c r="C40" s="2">
        <f t="shared" si="13"/>
        <v>0</v>
      </c>
      <c r="D40" s="2">
        <f t="shared" si="14"/>
        <v>0</v>
      </c>
      <c r="E40" s="2">
        <f t="shared" si="15"/>
        <v>0</v>
      </c>
      <c r="H40" s="43">
        <v>6.5</v>
      </c>
      <c r="I40" s="46">
        <f t="shared" si="16"/>
        <v>0</v>
      </c>
      <c r="J40" s="2">
        <f t="shared" si="17"/>
        <v>0</v>
      </c>
      <c r="K40" s="2">
        <f t="shared" si="18"/>
        <v>0</v>
      </c>
      <c r="L40" s="2">
        <f t="shared" si="19"/>
        <v>0</v>
      </c>
      <c r="O40" s="43">
        <v>6.5</v>
      </c>
      <c r="P40" s="46">
        <f t="shared" si="20"/>
        <v>0</v>
      </c>
      <c r="Q40" s="2">
        <f t="shared" si="21"/>
        <v>1</v>
      </c>
      <c r="R40" s="2">
        <f t="shared" si="22"/>
        <v>2</v>
      </c>
      <c r="S40" s="2">
        <f t="shared" si="23"/>
        <v>1</v>
      </c>
      <c r="V40" s="43">
        <v>6.5</v>
      </c>
      <c r="W40" s="46">
        <f t="shared" si="24"/>
        <v>0</v>
      </c>
      <c r="X40" s="2">
        <f t="shared" si="25"/>
        <v>0</v>
      </c>
      <c r="Y40" s="2">
        <f t="shared" si="26"/>
        <v>0</v>
      </c>
      <c r="Z40" s="2">
        <f t="shared" si="27"/>
        <v>0</v>
      </c>
      <c r="AC40" s="43">
        <v>6.5</v>
      </c>
      <c r="AD40" s="46">
        <f t="shared" si="28"/>
        <v>0</v>
      </c>
      <c r="AE40" s="2">
        <f t="shared" si="29"/>
        <v>0</v>
      </c>
      <c r="AF40" s="2">
        <f t="shared" si="30"/>
        <v>0</v>
      </c>
      <c r="AG40" s="2">
        <f t="shared" si="31"/>
        <v>0</v>
      </c>
      <c r="AQ40" s="43">
        <v>8</v>
      </c>
      <c r="AR40" s="46">
        <f t="shared" si="32"/>
        <v>1</v>
      </c>
      <c r="AS40" s="2">
        <f t="shared" si="33"/>
        <v>4</v>
      </c>
      <c r="AT40" s="2">
        <f t="shared" si="34"/>
        <v>3</v>
      </c>
      <c r="AU40" s="2">
        <f t="shared" si="35"/>
        <v>1</v>
      </c>
    </row>
    <row r="41" spans="1:49" ht="15.75" x14ac:dyDescent="0.25">
      <c r="A41" s="43">
        <v>6</v>
      </c>
      <c r="B41" s="46">
        <f t="shared" si="12"/>
        <v>0</v>
      </c>
      <c r="C41" s="2">
        <f t="shared" si="13"/>
        <v>3</v>
      </c>
      <c r="D41" s="2">
        <f t="shared" si="14"/>
        <v>1</v>
      </c>
      <c r="E41" s="2">
        <f t="shared" si="15"/>
        <v>0</v>
      </c>
      <c r="H41" s="43">
        <v>6</v>
      </c>
      <c r="I41" s="46">
        <f t="shared" si="16"/>
        <v>2</v>
      </c>
      <c r="J41" s="2">
        <f t="shared" si="17"/>
        <v>1</v>
      </c>
      <c r="K41" s="2">
        <f t="shared" si="18"/>
        <v>0</v>
      </c>
      <c r="L41" s="2">
        <f t="shared" si="19"/>
        <v>1</v>
      </c>
      <c r="O41" s="43">
        <v>6</v>
      </c>
      <c r="P41" s="46">
        <f t="shared" si="20"/>
        <v>0</v>
      </c>
      <c r="Q41" s="2">
        <f t="shared" si="21"/>
        <v>0</v>
      </c>
      <c r="R41" s="2">
        <f t="shared" si="22"/>
        <v>0</v>
      </c>
      <c r="S41" s="2">
        <f t="shared" si="23"/>
        <v>2</v>
      </c>
      <c r="V41" s="43">
        <v>6</v>
      </c>
      <c r="W41" s="46">
        <f t="shared" si="24"/>
        <v>0</v>
      </c>
      <c r="X41" s="2">
        <f t="shared" si="25"/>
        <v>3</v>
      </c>
      <c r="Y41" s="2">
        <f t="shared" si="26"/>
        <v>2</v>
      </c>
      <c r="Z41" s="2">
        <f t="shared" si="27"/>
        <v>0</v>
      </c>
      <c r="AC41" s="43">
        <v>6</v>
      </c>
      <c r="AD41" s="46">
        <f t="shared" si="28"/>
        <v>0</v>
      </c>
      <c r="AE41" s="2">
        <f t="shared" si="29"/>
        <v>2</v>
      </c>
      <c r="AF41" s="2">
        <f t="shared" si="30"/>
        <v>0</v>
      </c>
      <c r="AG41" s="2">
        <f t="shared" si="31"/>
        <v>0</v>
      </c>
      <c r="AQ41" s="46">
        <v>7.5</v>
      </c>
      <c r="AR41" s="46">
        <f t="shared" si="32"/>
        <v>0</v>
      </c>
      <c r="AS41" s="2">
        <f t="shared" si="33"/>
        <v>10</v>
      </c>
      <c r="AT41" s="2">
        <f t="shared" si="34"/>
        <v>1</v>
      </c>
      <c r="AU41" s="2">
        <f t="shared" si="35"/>
        <v>1</v>
      </c>
    </row>
    <row r="42" spans="1:49" ht="15.75" x14ac:dyDescent="0.25">
      <c r="A42" s="46">
        <v>5.5</v>
      </c>
      <c r="B42" s="46">
        <f t="shared" si="12"/>
        <v>0</v>
      </c>
      <c r="C42" s="2">
        <f t="shared" si="13"/>
        <v>0</v>
      </c>
      <c r="D42" s="2">
        <f t="shared" si="14"/>
        <v>0</v>
      </c>
      <c r="E42" s="2">
        <f t="shared" si="15"/>
        <v>0</v>
      </c>
      <c r="H42" s="46">
        <v>5.5</v>
      </c>
      <c r="I42" s="46">
        <f t="shared" si="16"/>
        <v>0</v>
      </c>
      <c r="J42" s="2">
        <f t="shared" si="17"/>
        <v>0</v>
      </c>
      <c r="K42" s="2">
        <f t="shared" si="18"/>
        <v>0</v>
      </c>
      <c r="L42" s="2">
        <f t="shared" si="19"/>
        <v>0</v>
      </c>
      <c r="O42" s="46">
        <v>5.5</v>
      </c>
      <c r="P42" s="46">
        <f t="shared" si="20"/>
        <v>0</v>
      </c>
      <c r="Q42" s="2">
        <f t="shared" si="21"/>
        <v>0</v>
      </c>
      <c r="R42" s="2">
        <f t="shared" si="22"/>
        <v>0</v>
      </c>
      <c r="S42" s="2">
        <f t="shared" si="23"/>
        <v>0</v>
      </c>
      <c r="V42" s="46">
        <v>5.5</v>
      </c>
      <c r="W42" s="46">
        <f t="shared" si="24"/>
        <v>0</v>
      </c>
      <c r="X42" s="2">
        <f t="shared" si="25"/>
        <v>1</v>
      </c>
      <c r="Y42" s="2">
        <f t="shared" si="26"/>
        <v>0</v>
      </c>
      <c r="Z42" s="2">
        <f t="shared" si="27"/>
        <v>0</v>
      </c>
      <c r="AC42" s="46">
        <v>5.5</v>
      </c>
      <c r="AD42" s="46">
        <f t="shared" si="28"/>
        <v>0</v>
      </c>
      <c r="AE42" s="2">
        <f t="shared" si="29"/>
        <v>2</v>
      </c>
      <c r="AF42" s="2">
        <f t="shared" si="30"/>
        <v>0</v>
      </c>
      <c r="AG42" s="2">
        <f t="shared" si="31"/>
        <v>0</v>
      </c>
      <c r="AQ42" s="46">
        <v>7</v>
      </c>
      <c r="AR42" s="46">
        <f t="shared" si="32"/>
        <v>3</v>
      </c>
      <c r="AS42" s="2">
        <f t="shared" si="33"/>
        <v>1</v>
      </c>
      <c r="AT42" s="2">
        <f t="shared" si="34"/>
        <v>5</v>
      </c>
      <c r="AU42" s="2">
        <f t="shared" si="35"/>
        <v>1</v>
      </c>
    </row>
    <row r="43" spans="1:49" ht="15.75" x14ac:dyDescent="0.25">
      <c r="A43" s="46">
        <v>5</v>
      </c>
      <c r="B43" s="46">
        <f t="shared" si="12"/>
        <v>0</v>
      </c>
      <c r="C43" s="2">
        <f t="shared" si="13"/>
        <v>1</v>
      </c>
      <c r="D43" s="2">
        <f t="shared" si="14"/>
        <v>1</v>
      </c>
      <c r="E43" s="2">
        <f t="shared" si="15"/>
        <v>2</v>
      </c>
      <c r="H43" s="46">
        <v>5</v>
      </c>
      <c r="I43" s="46">
        <f t="shared" si="16"/>
        <v>1</v>
      </c>
      <c r="J43" s="2">
        <f t="shared" si="17"/>
        <v>2</v>
      </c>
      <c r="K43" s="2">
        <f t="shared" si="18"/>
        <v>0</v>
      </c>
      <c r="L43" s="2">
        <f t="shared" si="19"/>
        <v>0</v>
      </c>
      <c r="O43" s="46">
        <v>5</v>
      </c>
      <c r="P43" s="46">
        <f t="shared" si="20"/>
        <v>0</v>
      </c>
      <c r="Q43" s="2">
        <f t="shared" si="21"/>
        <v>0</v>
      </c>
      <c r="R43" s="2">
        <f t="shared" si="22"/>
        <v>0</v>
      </c>
      <c r="S43" s="2">
        <f t="shared" si="23"/>
        <v>0</v>
      </c>
      <c r="V43" s="46">
        <v>5</v>
      </c>
      <c r="W43" s="46">
        <f t="shared" si="24"/>
        <v>0</v>
      </c>
      <c r="X43" s="2">
        <f t="shared" si="25"/>
        <v>1</v>
      </c>
      <c r="Y43" s="2">
        <f t="shared" si="26"/>
        <v>0</v>
      </c>
      <c r="Z43" s="2">
        <f t="shared" si="27"/>
        <v>2</v>
      </c>
      <c r="AC43" s="46">
        <v>5</v>
      </c>
      <c r="AD43" s="46">
        <f t="shared" si="28"/>
        <v>1</v>
      </c>
      <c r="AE43" s="2">
        <f t="shared" si="29"/>
        <v>1</v>
      </c>
      <c r="AF43" s="2">
        <f t="shared" si="30"/>
        <v>1</v>
      </c>
      <c r="AG43" s="2">
        <f t="shared" si="31"/>
        <v>1</v>
      </c>
      <c r="AQ43" s="43">
        <v>6.5</v>
      </c>
      <c r="AR43" s="46">
        <f t="shared" si="32"/>
        <v>0</v>
      </c>
      <c r="AS43" s="2">
        <f t="shared" si="33"/>
        <v>2</v>
      </c>
      <c r="AT43" s="2">
        <f t="shared" si="34"/>
        <v>2</v>
      </c>
      <c r="AU43" s="2">
        <f t="shared" si="35"/>
        <v>0</v>
      </c>
    </row>
    <row r="44" spans="1:49" ht="15.75" x14ac:dyDescent="0.25">
      <c r="A44" s="43">
        <v>4.5</v>
      </c>
      <c r="B44" s="46">
        <f t="shared" si="12"/>
        <v>0</v>
      </c>
      <c r="C44" s="2">
        <f t="shared" si="13"/>
        <v>0</v>
      </c>
      <c r="D44" s="2">
        <f t="shared" si="14"/>
        <v>0</v>
      </c>
      <c r="E44" s="2">
        <f t="shared" si="15"/>
        <v>0</v>
      </c>
      <c r="H44" s="43">
        <v>4.5</v>
      </c>
      <c r="I44" s="46">
        <f t="shared" si="16"/>
        <v>0</v>
      </c>
      <c r="J44" s="2">
        <f t="shared" si="17"/>
        <v>0</v>
      </c>
      <c r="K44" s="2">
        <f t="shared" si="18"/>
        <v>0</v>
      </c>
      <c r="L44" s="2">
        <f t="shared" si="19"/>
        <v>0</v>
      </c>
      <c r="O44" s="43">
        <v>4.5</v>
      </c>
      <c r="P44" s="46">
        <f t="shared" si="20"/>
        <v>0</v>
      </c>
      <c r="Q44" s="2">
        <f t="shared" si="21"/>
        <v>0</v>
      </c>
      <c r="R44" s="2">
        <f t="shared" si="22"/>
        <v>0</v>
      </c>
      <c r="S44" s="2">
        <f t="shared" si="23"/>
        <v>0</v>
      </c>
      <c r="V44" s="43">
        <v>4.5</v>
      </c>
      <c r="W44" s="46">
        <f t="shared" si="24"/>
        <v>0</v>
      </c>
      <c r="X44" s="2">
        <f t="shared" si="25"/>
        <v>1</v>
      </c>
      <c r="Y44" s="2">
        <f t="shared" si="26"/>
        <v>0</v>
      </c>
      <c r="Z44" s="2">
        <f t="shared" si="27"/>
        <v>0</v>
      </c>
      <c r="AC44" s="43">
        <v>4.5</v>
      </c>
      <c r="AD44" s="46">
        <f t="shared" si="28"/>
        <v>0</v>
      </c>
      <c r="AE44" s="2">
        <f t="shared" si="29"/>
        <v>0</v>
      </c>
      <c r="AF44" s="2">
        <f t="shared" si="30"/>
        <v>0</v>
      </c>
      <c r="AG44" s="2">
        <f t="shared" si="31"/>
        <v>0</v>
      </c>
      <c r="AQ44" s="43">
        <v>6</v>
      </c>
      <c r="AR44" s="46">
        <f t="shared" si="32"/>
        <v>1</v>
      </c>
      <c r="AS44" s="2">
        <f t="shared" si="33"/>
        <v>2</v>
      </c>
      <c r="AT44" s="2">
        <f t="shared" si="34"/>
        <v>1</v>
      </c>
      <c r="AU44" s="2">
        <f t="shared" si="35"/>
        <v>2</v>
      </c>
    </row>
    <row r="45" spans="1:49" ht="15.75" x14ac:dyDescent="0.25">
      <c r="A45" s="43">
        <v>4</v>
      </c>
      <c r="B45" s="46">
        <f t="shared" si="12"/>
        <v>4</v>
      </c>
      <c r="C45" s="2">
        <f t="shared" si="13"/>
        <v>1</v>
      </c>
      <c r="D45" s="2">
        <f t="shared" si="14"/>
        <v>0</v>
      </c>
      <c r="E45" s="2">
        <f t="shared" si="15"/>
        <v>0</v>
      </c>
      <c r="H45" s="43">
        <v>4</v>
      </c>
      <c r="I45" s="46">
        <f t="shared" si="16"/>
        <v>0</v>
      </c>
      <c r="J45" s="2">
        <f t="shared" si="17"/>
        <v>0</v>
      </c>
      <c r="K45" s="2">
        <f t="shared" si="18"/>
        <v>0</v>
      </c>
      <c r="L45" s="2">
        <f t="shared" si="19"/>
        <v>0</v>
      </c>
      <c r="O45" s="43">
        <v>4</v>
      </c>
      <c r="P45" s="46">
        <f t="shared" si="20"/>
        <v>0</v>
      </c>
      <c r="Q45" s="2">
        <f t="shared" si="21"/>
        <v>0</v>
      </c>
      <c r="R45" s="2">
        <f t="shared" si="22"/>
        <v>0</v>
      </c>
      <c r="S45" s="2">
        <f t="shared" si="23"/>
        <v>1</v>
      </c>
      <c r="V45" s="43">
        <v>4</v>
      </c>
      <c r="W45" s="46">
        <f t="shared" si="24"/>
        <v>0</v>
      </c>
      <c r="X45" s="2">
        <f t="shared" si="25"/>
        <v>7</v>
      </c>
      <c r="Y45" s="2">
        <f t="shared" si="26"/>
        <v>1</v>
      </c>
      <c r="Z45" s="2">
        <f t="shared" si="27"/>
        <v>4</v>
      </c>
      <c r="AC45" s="43">
        <v>4</v>
      </c>
      <c r="AD45" s="46">
        <f t="shared" si="28"/>
        <v>0</v>
      </c>
      <c r="AE45" s="2">
        <f t="shared" si="29"/>
        <v>0</v>
      </c>
      <c r="AF45" s="2">
        <f t="shared" si="30"/>
        <v>1</v>
      </c>
      <c r="AG45" s="2">
        <f t="shared" si="31"/>
        <v>0</v>
      </c>
      <c r="AQ45" s="46">
        <v>5.5</v>
      </c>
      <c r="AR45" s="46">
        <f t="shared" si="32"/>
        <v>0</v>
      </c>
      <c r="AS45" s="2">
        <f t="shared" si="33"/>
        <v>0</v>
      </c>
      <c r="AT45" s="2">
        <f t="shared" si="34"/>
        <v>0</v>
      </c>
      <c r="AU45" s="2">
        <f t="shared" si="35"/>
        <v>0</v>
      </c>
    </row>
    <row r="46" spans="1:49" ht="15.75" x14ac:dyDescent="0.25">
      <c r="A46" s="46">
        <v>3.5</v>
      </c>
      <c r="B46" s="46">
        <f t="shared" si="12"/>
        <v>0</v>
      </c>
      <c r="C46" s="2">
        <f t="shared" si="13"/>
        <v>0</v>
      </c>
      <c r="D46" s="2">
        <f t="shared" si="14"/>
        <v>0</v>
      </c>
      <c r="E46" s="2">
        <f t="shared" si="15"/>
        <v>0</v>
      </c>
      <c r="H46" s="46">
        <v>3.5</v>
      </c>
      <c r="I46" s="46">
        <f t="shared" si="16"/>
        <v>0</v>
      </c>
      <c r="J46" s="2">
        <f t="shared" si="17"/>
        <v>0</v>
      </c>
      <c r="K46" s="2">
        <f t="shared" si="18"/>
        <v>0</v>
      </c>
      <c r="L46" s="2">
        <f t="shared" si="19"/>
        <v>0</v>
      </c>
      <c r="O46" s="46">
        <v>3.5</v>
      </c>
      <c r="P46" s="46">
        <f t="shared" si="20"/>
        <v>0</v>
      </c>
      <c r="Q46" s="2">
        <f t="shared" si="21"/>
        <v>0</v>
      </c>
      <c r="R46" s="2">
        <f t="shared" si="22"/>
        <v>0</v>
      </c>
      <c r="S46" s="2">
        <f t="shared" si="23"/>
        <v>0</v>
      </c>
      <c r="V46" s="46">
        <v>3.5</v>
      </c>
      <c r="W46" s="46">
        <f t="shared" si="24"/>
        <v>2</v>
      </c>
      <c r="X46" s="2">
        <f t="shared" si="25"/>
        <v>0</v>
      </c>
      <c r="Y46" s="2">
        <f t="shared" si="26"/>
        <v>0</v>
      </c>
      <c r="Z46" s="2">
        <f t="shared" si="27"/>
        <v>0</v>
      </c>
      <c r="AC46" s="46">
        <v>3.5</v>
      </c>
      <c r="AD46" s="46">
        <f t="shared" si="28"/>
        <v>0</v>
      </c>
      <c r="AE46" s="2">
        <f t="shared" si="29"/>
        <v>0</v>
      </c>
      <c r="AF46" s="2">
        <f t="shared" si="30"/>
        <v>0</v>
      </c>
      <c r="AG46" s="2">
        <f t="shared" si="31"/>
        <v>0</v>
      </c>
      <c r="AQ46" s="46">
        <v>5</v>
      </c>
      <c r="AR46" s="46">
        <f t="shared" si="32"/>
        <v>0</v>
      </c>
      <c r="AS46" s="2">
        <f t="shared" si="33"/>
        <v>1</v>
      </c>
      <c r="AT46" s="2">
        <f t="shared" si="34"/>
        <v>0</v>
      </c>
      <c r="AU46" s="2">
        <f t="shared" si="35"/>
        <v>3</v>
      </c>
    </row>
    <row r="47" spans="1:49" ht="15.75" x14ac:dyDescent="0.25">
      <c r="A47" s="46">
        <v>3</v>
      </c>
      <c r="B47" s="46">
        <f t="shared" si="12"/>
        <v>2</v>
      </c>
      <c r="C47" s="2">
        <f t="shared" si="13"/>
        <v>0</v>
      </c>
      <c r="D47" s="2">
        <f t="shared" si="14"/>
        <v>0</v>
      </c>
      <c r="E47" s="2">
        <f t="shared" si="15"/>
        <v>0</v>
      </c>
      <c r="H47" s="46">
        <v>3</v>
      </c>
      <c r="I47" s="46">
        <f t="shared" si="16"/>
        <v>0</v>
      </c>
      <c r="J47" s="2">
        <f t="shared" si="17"/>
        <v>1</v>
      </c>
      <c r="K47" s="2">
        <f t="shared" si="18"/>
        <v>0</v>
      </c>
      <c r="L47" s="2">
        <f t="shared" si="19"/>
        <v>0</v>
      </c>
      <c r="O47" s="46">
        <v>3</v>
      </c>
      <c r="P47" s="46">
        <f t="shared" si="20"/>
        <v>0</v>
      </c>
      <c r="Q47" s="2">
        <f t="shared" si="21"/>
        <v>0</v>
      </c>
      <c r="R47" s="2">
        <f t="shared" si="22"/>
        <v>0</v>
      </c>
      <c r="S47" s="2">
        <f t="shared" si="23"/>
        <v>0</v>
      </c>
      <c r="V47" s="46">
        <v>3</v>
      </c>
      <c r="W47" s="46">
        <f t="shared" si="24"/>
        <v>2</v>
      </c>
      <c r="X47" s="2">
        <f t="shared" si="25"/>
        <v>0</v>
      </c>
      <c r="Y47" s="2">
        <f t="shared" si="26"/>
        <v>0</v>
      </c>
      <c r="Z47" s="2">
        <f t="shared" si="27"/>
        <v>6</v>
      </c>
      <c r="AC47" s="46">
        <v>3</v>
      </c>
      <c r="AD47" s="46">
        <f t="shared" si="28"/>
        <v>0</v>
      </c>
      <c r="AE47" s="2">
        <f t="shared" si="29"/>
        <v>1</v>
      </c>
      <c r="AF47" s="2">
        <f t="shared" si="30"/>
        <v>2</v>
      </c>
      <c r="AG47" s="2">
        <f t="shared" si="31"/>
        <v>0</v>
      </c>
      <c r="AQ47" s="43">
        <v>4.5</v>
      </c>
      <c r="AR47" s="46">
        <f t="shared" si="32"/>
        <v>0</v>
      </c>
      <c r="AS47" s="2">
        <f t="shared" si="33"/>
        <v>0</v>
      </c>
      <c r="AT47" s="2">
        <f t="shared" si="34"/>
        <v>1</v>
      </c>
      <c r="AU47" s="2">
        <f t="shared" si="35"/>
        <v>0</v>
      </c>
    </row>
    <row r="48" spans="1:49" ht="15.75" x14ac:dyDescent="0.25">
      <c r="A48" s="43">
        <v>2.5</v>
      </c>
      <c r="B48" s="46">
        <f t="shared" si="12"/>
        <v>0</v>
      </c>
      <c r="C48" s="2">
        <f t="shared" si="13"/>
        <v>0</v>
      </c>
      <c r="D48" s="2">
        <f t="shared" si="14"/>
        <v>0</v>
      </c>
      <c r="E48" s="2">
        <f t="shared" si="15"/>
        <v>0</v>
      </c>
      <c r="H48" s="43">
        <v>2.5</v>
      </c>
      <c r="I48" s="46">
        <f t="shared" si="16"/>
        <v>0</v>
      </c>
      <c r="J48" s="2">
        <f t="shared" si="17"/>
        <v>0</v>
      </c>
      <c r="K48" s="2">
        <f t="shared" si="18"/>
        <v>0</v>
      </c>
      <c r="L48" s="2">
        <f t="shared" si="19"/>
        <v>0</v>
      </c>
      <c r="O48" s="43">
        <v>2.5</v>
      </c>
      <c r="P48" s="46">
        <f t="shared" si="20"/>
        <v>0</v>
      </c>
      <c r="Q48" s="2">
        <f t="shared" si="21"/>
        <v>0</v>
      </c>
      <c r="R48" s="2">
        <f t="shared" si="22"/>
        <v>0</v>
      </c>
      <c r="S48" s="2">
        <f t="shared" si="23"/>
        <v>0</v>
      </c>
      <c r="V48" s="43">
        <v>2.5</v>
      </c>
      <c r="W48" s="46">
        <f t="shared" si="24"/>
        <v>0</v>
      </c>
      <c r="X48" s="2">
        <f t="shared" si="25"/>
        <v>0</v>
      </c>
      <c r="Y48" s="2">
        <f t="shared" si="26"/>
        <v>0</v>
      </c>
      <c r="Z48" s="2">
        <f t="shared" si="27"/>
        <v>0</v>
      </c>
      <c r="AC48" s="43">
        <v>2.5</v>
      </c>
      <c r="AD48" s="46">
        <f t="shared" si="28"/>
        <v>0</v>
      </c>
      <c r="AE48" s="2">
        <f t="shared" si="29"/>
        <v>0</v>
      </c>
      <c r="AF48" s="2">
        <f t="shared" si="30"/>
        <v>0</v>
      </c>
      <c r="AG48" s="2">
        <f t="shared" si="31"/>
        <v>0</v>
      </c>
      <c r="AQ48" s="43">
        <v>4</v>
      </c>
      <c r="AR48" s="46">
        <f t="shared" si="32"/>
        <v>0</v>
      </c>
      <c r="AS48" s="2">
        <f t="shared" si="33"/>
        <v>1</v>
      </c>
      <c r="AT48" s="2">
        <f t="shared" si="34"/>
        <v>0</v>
      </c>
      <c r="AU48" s="2">
        <f t="shared" si="35"/>
        <v>0</v>
      </c>
    </row>
    <row r="49" spans="1:47" ht="15.75" x14ac:dyDescent="0.25">
      <c r="A49" s="43">
        <v>2</v>
      </c>
      <c r="B49" s="46">
        <f t="shared" si="12"/>
        <v>0</v>
      </c>
      <c r="C49" s="2">
        <f t="shared" si="13"/>
        <v>0</v>
      </c>
      <c r="D49" s="2">
        <f t="shared" si="14"/>
        <v>0</v>
      </c>
      <c r="E49" s="2">
        <f t="shared" si="15"/>
        <v>0</v>
      </c>
      <c r="H49" s="43">
        <v>2</v>
      </c>
      <c r="I49" s="46">
        <f t="shared" si="16"/>
        <v>0</v>
      </c>
      <c r="J49" s="2">
        <f t="shared" si="17"/>
        <v>3</v>
      </c>
      <c r="K49" s="2">
        <f t="shared" si="18"/>
        <v>0</v>
      </c>
      <c r="L49" s="2">
        <f t="shared" si="19"/>
        <v>0</v>
      </c>
      <c r="O49" s="43">
        <v>2</v>
      </c>
      <c r="P49" s="46">
        <f t="shared" si="20"/>
        <v>0</v>
      </c>
      <c r="Q49" s="2">
        <f t="shared" si="21"/>
        <v>0</v>
      </c>
      <c r="R49" s="2">
        <f t="shared" si="22"/>
        <v>4</v>
      </c>
      <c r="S49" s="2">
        <f t="shared" si="23"/>
        <v>0</v>
      </c>
      <c r="V49" s="43">
        <v>2</v>
      </c>
      <c r="W49" s="46">
        <f t="shared" si="24"/>
        <v>4</v>
      </c>
      <c r="X49" s="2">
        <f t="shared" si="25"/>
        <v>2</v>
      </c>
      <c r="Y49" s="2">
        <f t="shared" si="26"/>
        <v>15</v>
      </c>
      <c r="Z49" s="2">
        <f t="shared" si="27"/>
        <v>6</v>
      </c>
      <c r="AC49" s="43">
        <v>2</v>
      </c>
      <c r="AD49" s="46">
        <f t="shared" si="28"/>
        <v>0</v>
      </c>
      <c r="AE49" s="2">
        <f t="shared" si="29"/>
        <v>0</v>
      </c>
      <c r="AF49" s="2">
        <f t="shared" si="30"/>
        <v>1</v>
      </c>
      <c r="AG49" s="2">
        <f t="shared" si="31"/>
        <v>3</v>
      </c>
      <c r="AQ49" s="46">
        <v>3.5</v>
      </c>
      <c r="AR49" s="46">
        <f t="shared" si="32"/>
        <v>0</v>
      </c>
      <c r="AS49" s="2">
        <f t="shared" si="33"/>
        <v>0</v>
      </c>
      <c r="AT49" s="2">
        <f t="shared" si="34"/>
        <v>3</v>
      </c>
      <c r="AU49" s="2">
        <f t="shared" si="35"/>
        <v>2</v>
      </c>
    </row>
    <row r="50" spans="1:47" ht="15.75" x14ac:dyDescent="0.25">
      <c r="A50" s="46">
        <v>1.5</v>
      </c>
      <c r="B50" s="46">
        <f t="shared" si="12"/>
        <v>0</v>
      </c>
      <c r="C50" s="2">
        <f t="shared" si="13"/>
        <v>0</v>
      </c>
      <c r="D50" s="2">
        <f t="shared" si="14"/>
        <v>0</v>
      </c>
      <c r="E50" s="2">
        <f t="shared" si="15"/>
        <v>0</v>
      </c>
      <c r="H50" s="46">
        <v>1.5</v>
      </c>
      <c r="I50" s="46">
        <f t="shared" si="16"/>
        <v>0</v>
      </c>
      <c r="J50" s="2">
        <f t="shared" si="17"/>
        <v>0</v>
      </c>
      <c r="K50" s="2">
        <f t="shared" si="18"/>
        <v>0</v>
      </c>
      <c r="L50" s="2">
        <f t="shared" si="19"/>
        <v>0</v>
      </c>
      <c r="O50" s="46">
        <v>1.5</v>
      </c>
      <c r="P50" s="46">
        <f t="shared" si="20"/>
        <v>0</v>
      </c>
      <c r="Q50" s="2">
        <f t="shared" si="21"/>
        <v>0</v>
      </c>
      <c r="R50" s="2">
        <f t="shared" si="22"/>
        <v>0</v>
      </c>
      <c r="S50" s="2">
        <f t="shared" si="23"/>
        <v>0</v>
      </c>
      <c r="V50" s="46">
        <v>1.5</v>
      </c>
      <c r="W50" s="46">
        <f t="shared" si="24"/>
        <v>1</v>
      </c>
      <c r="X50" s="2">
        <f t="shared" si="25"/>
        <v>0</v>
      </c>
      <c r="Y50" s="2">
        <f t="shared" si="26"/>
        <v>0</v>
      </c>
      <c r="Z50" s="2">
        <f t="shared" si="27"/>
        <v>0</v>
      </c>
      <c r="AC50" s="46">
        <v>1.5</v>
      </c>
      <c r="AD50" s="46">
        <f t="shared" si="28"/>
        <v>0</v>
      </c>
      <c r="AE50" s="2">
        <f t="shared" si="29"/>
        <v>0</v>
      </c>
      <c r="AF50" s="2">
        <f t="shared" si="30"/>
        <v>0</v>
      </c>
      <c r="AG50" s="2">
        <f t="shared" si="31"/>
        <v>0</v>
      </c>
      <c r="AQ50" s="46">
        <v>3</v>
      </c>
      <c r="AR50" s="46">
        <f t="shared" si="32"/>
        <v>0</v>
      </c>
      <c r="AS50" s="2">
        <f t="shared" si="33"/>
        <v>0</v>
      </c>
      <c r="AT50" s="2">
        <f t="shared" si="34"/>
        <v>3</v>
      </c>
      <c r="AU50" s="2">
        <f t="shared" si="35"/>
        <v>1</v>
      </c>
    </row>
    <row r="51" spans="1:47" ht="15.75" x14ac:dyDescent="0.25">
      <c r="A51" s="46">
        <v>1</v>
      </c>
      <c r="B51" s="46">
        <f t="shared" si="12"/>
        <v>0</v>
      </c>
      <c r="C51" s="2">
        <f t="shared" si="13"/>
        <v>2</v>
      </c>
      <c r="D51" s="2">
        <f t="shared" si="14"/>
        <v>0</v>
      </c>
      <c r="E51" s="2">
        <f t="shared" si="15"/>
        <v>0</v>
      </c>
      <c r="H51" s="46">
        <v>1</v>
      </c>
      <c r="I51" s="46">
        <f t="shared" si="16"/>
        <v>0</v>
      </c>
      <c r="J51" s="2">
        <f t="shared" si="17"/>
        <v>0</v>
      </c>
      <c r="K51" s="2">
        <f t="shared" si="18"/>
        <v>3</v>
      </c>
      <c r="L51" s="2">
        <f t="shared" si="19"/>
        <v>0</v>
      </c>
      <c r="O51" s="46">
        <v>1</v>
      </c>
      <c r="P51" s="46">
        <f t="shared" si="20"/>
        <v>0</v>
      </c>
      <c r="Q51" s="2">
        <f t="shared" si="21"/>
        <v>0</v>
      </c>
      <c r="R51" s="2">
        <f t="shared" si="22"/>
        <v>0</v>
      </c>
      <c r="S51" s="2">
        <f t="shared" si="23"/>
        <v>2</v>
      </c>
      <c r="V51" s="46">
        <v>1</v>
      </c>
      <c r="W51" s="46">
        <f t="shared" si="24"/>
        <v>2</v>
      </c>
      <c r="X51" s="2">
        <f t="shared" si="25"/>
        <v>0</v>
      </c>
      <c r="Y51" s="2">
        <f t="shared" si="26"/>
        <v>0</v>
      </c>
      <c r="Z51" s="2">
        <f t="shared" si="27"/>
        <v>3</v>
      </c>
      <c r="AC51" s="46">
        <v>1</v>
      </c>
      <c r="AD51" s="46">
        <f t="shared" si="28"/>
        <v>0</v>
      </c>
      <c r="AE51" s="2">
        <f t="shared" si="29"/>
        <v>0</v>
      </c>
      <c r="AF51" s="2">
        <f t="shared" si="30"/>
        <v>3</v>
      </c>
      <c r="AG51" s="2">
        <f t="shared" si="31"/>
        <v>0</v>
      </c>
      <c r="AQ51" s="43">
        <v>2.5</v>
      </c>
      <c r="AR51" s="46">
        <f t="shared" si="32"/>
        <v>0</v>
      </c>
      <c r="AS51" s="2">
        <f t="shared" si="33"/>
        <v>1</v>
      </c>
      <c r="AT51" s="2">
        <f t="shared" si="34"/>
        <v>0</v>
      </c>
      <c r="AU51" s="2">
        <f t="shared" si="35"/>
        <v>0</v>
      </c>
    </row>
    <row r="52" spans="1:47" ht="15.75" x14ac:dyDescent="0.25">
      <c r="A52" s="43">
        <v>0.5</v>
      </c>
      <c r="B52" s="46">
        <f t="shared" si="12"/>
        <v>0</v>
      </c>
      <c r="C52" s="2">
        <f t="shared" si="13"/>
        <v>0</v>
      </c>
      <c r="D52" s="2">
        <f t="shared" si="14"/>
        <v>0</v>
      </c>
      <c r="E52" s="2">
        <f t="shared" si="15"/>
        <v>0</v>
      </c>
      <c r="H52" s="43">
        <v>0.5</v>
      </c>
      <c r="I52" s="46">
        <f t="shared" si="16"/>
        <v>0</v>
      </c>
      <c r="J52" s="2">
        <f t="shared" si="17"/>
        <v>0</v>
      </c>
      <c r="K52" s="2">
        <f t="shared" si="18"/>
        <v>0</v>
      </c>
      <c r="L52" s="2">
        <f t="shared" si="19"/>
        <v>0</v>
      </c>
      <c r="O52" s="43">
        <v>0.5</v>
      </c>
      <c r="P52" s="46">
        <f t="shared" si="20"/>
        <v>0</v>
      </c>
      <c r="Q52" s="2">
        <f t="shared" si="21"/>
        <v>0</v>
      </c>
      <c r="R52" s="2">
        <f t="shared" si="22"/>
        <v>0</v>
      </c>
      <c r="S52" s="2">
        <f t="shared" si="23"/>
        <v>0</v>
      </c>
      <c r="V52" s="43">
        <v>0.5</v>
      </c>
      <c r="W52" s="46">
        <f t="shared" si="24"/>
        <v>0</v>
      </c>
      <c r="X52" s="2">
        <f t="shared" si="25"/>
        <v>0</v>
      </c>
      <c r="Y52" s="2">
        <f t="shared" si="26"/>
        <v>0</v>
      </c>
      <c r="Z52" s="2">
        <f t="shared" si="27"/>
        <v>0</v>
      </c>
      <c r="AC52" s="43">
        <v>0.5</v>
      </c>
      <c r="AD52" s="46">
        <f t="shared" si="28"/>
        <v>0</v>
      </c>
      <c r="AE52" s="2">
        <f t="shared" si="29"/>
        <v>0</v>
      </c>
      <c r="AF52" s="2">
        <f t="shared" si="30"/>
        <v>0</v>
      </c>
      <c r="AG52" s="2">
        <f t="shared" si="31"/>
        <v>0</v>
      </c>
      <c r="AQ52" s="43">
        <v>2</v>
      </c>
      <c r="AR52" s="46">
        <f t="shared" si="32"/>
        <v>0</v>
      </c>
      <c r="AS52" s="2">
        <f t="shared" si="33"/>
        <v>0</v>
      </c>
      <c r="AT52" s="2">
        <f t="shared" si="34"/>
        <v>0</v>
      </c>
      <c r="AU52" s="2">
        <f t="shared" si="35"/>
        <v>1</v>
      </c>
    </row>
    <row r="53" spans="1:47" ht="15.75" x14ac:dyDescent="0.25">
      <c r="A53" s="43">
        <v>0</v>
      </c>
      <c r="B53" s="46">
        <f t="shared" si="12"/>
        <v>0</v>
      </c>
      <c r="C53" s="2">
        <f t="shared" si="13"/>
        <v>0</v>
      </c>
      <c r="D53" s="2">
        <f t="shared" si="14"/>
        <v>0</v>
      </c>
      <c r="E53" s="2">
        <f t="shared" si="15"/>
        <v>0</v>
      </c>
      <c r="H53" s="43">
        <v>0</v>
      </c>
      <c r="I53" s="46">
        <f t="shared" si="16"/>
        <v>0</v>
      </c>
      <c r="J53" s="2">
        <f t="shared" si="17"/>
        <v>0</v>
      </c>
      <c r="K53" s="2">
        <f t="shared" si="18"/>
        <v>2</v>
      </c>
      <c r="L53" s="2">
        <f t="shared" si="19"/>
        <v>5</v>
      </c>
      <c r="O53" s="43">
        <v>0</v>
      </c>
      <c r="P53" s="46">
        <f t="shared" si="20"/>
        <v>0</v>
      </c>
      <c r="Q53" s="2">
        <f t="shared" si="21"/>
        <v>0</v>
      </c>
      <c r="R53" s="2">
        <f t="shared" si="22"/>
        <v>0</v>
      </c>
      <c r="S53" s="2">
        <f t="shared" si="23"/>
        <v>1</v>
      </c>
      <c r="V53" s="43">
        <v>0</v>
      </c>
      <c r="W53" s="46">
        <f t="shared" si="24"/>
        <v>5</v>
      </c>
      <c r="X53" s="2">
        <f t="shared" si="25"/>
        <v>0</v>
      </c>
      <c r="Y53" s="2">
        <f t="shared" si="26"/>
        <v>2</v>
      </c>
      <c r="Z53" s="2">
        <f t="shared" si="27"/>
        <v>0</v>
      </c>
      <c r="AC53" s="43">
        <v>0</v>
      </c>
      <c r="AD53" s="46">
        <f t="shared" si="28"/>
        <v>0</v>
      </c>
      <c r="AE53" s="2">
        <f t="shared" si="29"/>
        <v>1</v>
      </c>
      <c r="AF53" s="2">
        <f t="shared" si="30"/>
        <v>5</v>
      </c>
      <c r="AG53" s="2">
        <f t="shared" si="31"/>
        <v>9</v>
      </c>
      <c r="AQ53" s="46">
        <v>1.5</v>
      </c>
      <c r="AR53" s="46">
        <f t="shared" si="32"/>
        <v>0</v>
      </c>
      <c r="AS53" s="2">
        <f t="shared" si="33"/>
        <v>0</v>
      </c>
      <c r="AT53" s="2">
        <f t="shared" si="34"/>
        <v>1</v>
      </c>
      <c r="AU53" s="2">
        <f t="shared" si="35"/>
        <v>0</v>
      </c>
    </row>
    <row r="54" spans="1:47" ht="15.75" x14ac:dyDescent="0.25">
      <c r="A54" s="48" t="s">
        <v>22</v>
      </c>
      <c r="B54" s="48">
        <f>SUM(B33:B53)</f>
        <v>26</v>
      </c>
      <c r="C54" s="48">
        <f>SUM(C33:C53)</f>
        <v>26</v>
      </c>
      <c r="D54" s="48">
        <f>SUM(D33:D53)</f>
        <v>26</v>
      </c>
      <c r="E54" s="48">
        <f>SUM(E33:E53)</f>
        <v>26</v>
      </c>
      <c r="H54" s="48" t="s">
        <v>22</v>
      </c>
      <c r="I54" s="48">
        <f>SUM(I33:I53)</f>
        <v>20</v>
      </c>
      <c r="J54" s="48">
        <f>SUM(J33:J53)</f>
        <v>20</v>
      </c>
      <c r="K54" s="48">
        <f>SUM(K33:K53)</f>
        <v>20</v>
      </c>
      <c r="L54" s="48">
        <f>SUM(L33:L53)</f>
        <v>20</v>
      </c>
      <c r="O54" s="48" t="s">
        <v>22</v>
      </c>
      <c r="P54" s="48">
        <f>SUM(P33:P53)</f>
        <v>26</v>
      </c>
      <c r="Q54" s="48">
        <f>SUM(Q33:Q53)</f>
        <v>26</v>
      </c>
      <c r="R54" s="48">
        <f>SUM(R33:R53)</f>
        <v>26</v>
      </c>
      <c r="S54" s="48">
        <f>SUM(S33:S53)</f>
        <v>26</v>
      </c>
      <c r="V54" s="48" t="s">
        <v>22</v>
      </c>
      <c r="W54" s="48">
        <f>SUM(W33:W53)</f>
        <v>28</v>
      </c>
      <c r="X54" s="48">
        <f>SUM(X33:X53)</f>
        <v>28</v>
      </c>
      <c r="Y54" s="48">
        <f>SUM(Y33:Y53)</f>
        <v>28</v>
      </c>
      <c r="Z54" s="48">
        <f>SUM(Z33:Z53)</f>
        <v>28</v>
      </c>
      <c r="AC54" s="48" t="s">
        <v>22</v>
      </c>
      <c r="AD54" s="48">
        <f>SUM(AD33:AD53)</f>
        <v>18</v>
      </c>
      <c r="AE54" s="48">
        <f>SUM(AE33:AE53)</f>
        <v>18</v>
      </c>
      <c r="AF54" s="48">
        <f>SUM(AF33:AF53)</f>
        <v>18</v>
      </c>
      <c r="AG54" s="48">
        <f>SUM(AG33:AG53)</f>
        <v>18</v>
      </c>
      <c r="AQ54" s="46">
        <v>1</v>
      </c>
      <c r="AR54" s="46">
        <f t="shared" si="32"/>
        <v>0</v>
      </c>
      <c r="AS54" s="2">
        <f t="shared" si="33"/>
        <v>0</v>
      </c>
      <c r="AT54" s="2">
        <f t="shared" si="34"/>
        <v>0</v>
      </c>
      <c r="AU54" s="2">
        <f t="shared" si="35"/>
        <v>1</v>
      </c>
    </row>
    <row r="55" spans="1:47" ht="15.75" x14ac:dyDescent="0.25">
      <c r="A55" s="48" t="s">
        <v>25</v>
      </c>
      <c r="B55" s="48">
        <f>(B33*A33+B34*A34+B35*A35+B36*A36+B37*A37+B38*A38+B39*A39+B40*A40+B41*A41+B42*A42+B43*A43+B44*A44+B45*A45+B46*A46+B47*A47+B48*A48+B49*A49+B50*A50+B51*A51+B52*A52+B53*A53)/B54</f>
        <v>8.1730769230769234</v>
      </c>
      <c r="C55" s="47">
        <f>(C33*A33+C34*A34+C35*A35+C36*A36+C37*A37+C38*A38+C39*A39+C40*A40+C41*A41+C42*A42+C43*A43+C44*A44+C45*A45+C46*A46+C47*A47+C48*A48+C49*A49+C50*A50+C51*A51+C52*A52+C53*A53)/26</f>
        <v>8.1923076923076916</v>
      </c>
      <c r="D55" s="47">
        <f>(D33*A33+D34*A34+D35*A35+D36*A36+D37*A37+D38*A38+D39*A39+D40*A40+D41*A41+D42*A42+D43*A43+D44*A44+D45*A45+D46*A46+D47*A47+D48*A48+D49*A49+D50*A50+D51*A51+D52*A52+D53*A53)/26</f>
        <v>8.6923076923076916</v>
      </c>
      <c r="E55" s="47">
        <f>(E33*A33+E34*A34+E35*A35+E36*A36+E37*A37+E38*A38+E39*A39+E40*A40+E41*A41+E42*A42+E43*A43+E44*A44+E45*A45+E46*A46+E47*A47+E48*A48+E49*A49+E50*A50+E51*A51+E52*A52+E53*A53)/26</f>
        <v>9.0576923076923084</v>
      </c>
      <c r="H55" s="48" t="s">
        <v>25</v>
      </c>
      <c r="I55" s="48">
        <f>(I33*H33+I34*H34+I35*H35+I36*H36+I37*H37+I38*H38+I39*H39+I40*H40+I41*H41+I42*H42+I43*H43+I44*H44+I45*H45+I46*H46+I47*H47+I48*H48+I49*H49+I50*H50+I51*H51+I52*H52+I53*H53)/I54</f>
        <v>9.1</v>
      </c>
      <c r="J55" s="48">
        <f>(J33*H33+J34*H34+J35*H35+J36*H36+J37*H37+J38*H38+J39*H39+J40*H40+J41*H41+J42*H42+J43*H43+J44*H44+J45*H45+J46*H46+J47*H47+J48*H48+J49*H49+J50*H50+J51*H51+J52*H52+J53*H53)/J54</f>
        <v>7.4249999999999998</v>
      </c>
      <c r="K55" s="48">
        <f>(K33*H33+K34*H34+K35*H35+K36*H36+K37*H37+K38*H38+K39*H39+K40*H40+K41*H41+K42*H42+K43*H43+K44*H44+K45*H45+K46*H46+K47*H47+K48*H48+K49*H49+K50*H50+K51*H51+K52*H52+K53*H53)/K54</f>
        <v>7.45</v>
      </c>
      <c r="L55" s="48">
        <f>(L33*H33+L34*H34+L35*H35+L36*H36+L37*H37+L38*H38+L39*H39+L40*H40+L41*H41+L42*H42+L43*H43+L44*H44+L45*H45+L46*H46+L47*H47+L48*H48+L49*H49+L50*H50+L51*H51+L52*H52+L53*H53)/L54</f>
        <v>6.875</v>
      </c>
      <c r="O55" s="48" t="s">
        <v>25</v>
      </c>
      <c r="P55" s="48">
        <f>(P33*O33+P34*O34+P35*O35+P36*O36+P37*O37+P38*O38+P39*O39+P40*O40+P41*O41+P42*O42+P43*O43+P44*O44+P45*O45+P46*O46+P47*O47+P48*O48+P49*O49+P50*O50+P51*O51+P52*O52+P53*O53)/P54</f>
        <v>8.6923076923076916</v>
      </c>
      <c r="Q55" s="48">
        <f>(Q33*O33+Q34*O34+Q35*O35+Q36*O36+Q37*O37+Q38*O38+Q39*O39+Q40*O40+Q41*O41+Q42*O42+Q43*O43+Q44*O44+Q45*O45+Q46*O46+Q47*O47+Q48*O48+Q49*O49+Q50*O50+Q51*O51+Q52*O52+Q53*O53)/Q54</f>
        <v>9.0961538461538467</v>
      </c>
      <c r="R55" s="48">
        <f>(R33*O33+R34*O34+R35*O35+R36*O36+R37*O37+R38*O38+R39*O39+R40*O40+R41*O41+R42*O42+R43*O43+R44*O44+R45*O45+R46*O46+R47*O47+R48*O48+R49*O49+R50*O50+R51*O51+R52*O52+R53*O53)/R54</f>
        <v>7.5192307692307692</v>
      </c>
      <c r="S55" s="48">
        <f>(S33*O33+S34*O34+S35*O35+S36*O36+S37*O37+S38*O38+S39*O39+S40*O40+S41*O41+S42*O42+S43*O43+S44*O44+S45*O45+S46*O46+S47*O47+S48*O48+S49*O49+S50*O50+S51*O51+S52*O52+S53*O53)/S54</f>
        <v>6.5769230769230766</v>
      </c>
      <c r="V55" s="48" t="s">
        <v>25</v>
      </c>
      <c r="W55" s="48">
        <f>(W33*V33+W34*V34+W35*V35+W36*V36+W37*V37+W38*V38+W39*V39+W40*V40+W41*V41+W42*V42+W43*V43+W44*V44+W45*V45+W46*V46+W47*V47+W48*V48+W49*V49+W50*V50+W51*V51+W52*V52+W53*V53)/W54</f>
        <v>4.8571428571428568</v>
      </c>
      <c r="X55" s="48">
        <f>(X33*V33+X34*V34+X35*V35+X36*V36+X37*V37+X38*V38+X39*V39+X40*V40+X41*V41+X42*V42+X43*V43+X44*V44+X45*V45+X46*V46+X47*V47+X48*V48+X49*V49+X50*V50+X51*V51+X52*V52+X53*V53)/X54</f>
        <v>6.2142857142857144</v>
      </c>
      <c r="Y55" s="48">
        <f>(Y33*V33+Y34*V34+Y35*V35+Y36*V36+Y37*V37+Y38*V38+Y39*V39+Y40*V40+Y41*V41+Y42*V42+Y43*V43+Y44*V44+Y45*V45+Y46*V46+Y47*V47+Y48*V48+Y49*V49+Y50*V50+Y51*V51+Y52*V52+Y53*V53)/Y54</f>
        <v>4.4285714285714288</v>
      </c>
      <c r="Z55" s="48">
        <f>(Z33*V33+Z34*V34+Z35*V35+Z36*V36+Z37*V37+Z38*V38+Z39*V39+Z40*V40+Z41*V41+Z42*V42+Z43*V43+Z44*V44+Z45*V45+Z46*V46+Z47*V47+Z48*V48+Z49*V49+Z50*V50+Z51*V51+Z52*V52+Z53*V53)/Z54</f>
        <v>4.3928571428571432</v>
      </c>
      <c r="AC55" s="48" t="s">
        <v>25</v>
      </c>
      <c r="AD55" s="48">
        <f>(AD33*AC33+AD34*AC34+AD35*AC35+AD36*AC36+AD37*AC37+AD38*AC38+AD39*AC39+AD40*AC40+AD41*AC41+AD42*AC42+AD43*AC43+AD44*AC44+AD45*AC45+AD46*AC46+AD47*AC47+AD48*AC48+AD49*AC49+AD50*AC50+AD51*AC51+AD52*AC52+AD53*AC53)/AD54</f>
        <v>9.3611111111111107</v>
      </c>
      <c r="AE55" s="48">
        <f>(AE33*AC33+AE34*AC34+AE35*AC35+AE36*AC36+AE37*AC37+AE38*AC38+AE39*AC39+AE40*AC40+AE41*AC41+AE42*AC42+AE43*AC43+AE44*AC44+AE45*AC45+AE46*AC46+AE47*AC47+AE48*AC48+AE49*AC49+AE50*AC50+AE51*AC51+AE52*AC52+AE53*AC53)/AE54</f>
        <v>6.8055555555555554</v>
      </c>
      <c r="AF55" s="48">
        <f>(AF33*AC33+AF34*AC34+AF35*AC35+AF36*AC36+AF37*AC37+AF38*AC38+AF39*AC39+AF40*AC40+AF41*AC41+AF42*AC42+AF43*AC43+AF44*AC44+AF45*AC45+AF46*AC46+AF47*AC47+AF48*AC48+AF49*AC49+AF50*AC50+AF51*AC51+AF52*AC52+AF53*AC53)/AF54</f>
        <v>3.3888888888888888</v>
      </c>
      <c r="AG55" s="48">
        <f>(AG33*AC33+AG34*AC34+AG35*AC35+AG36*AC36+AG37*AC37+AG38*AC38+AG39*AC39+AG40*AC40+AG41*AC41+AG42*AC42+AG43*AC43+AG44*AC44+AG45*AC45+AG46*AC46+AG47*AC47+AG48*AC48+AG49*AC49+AG50*AC50+AG51*AC51+AG52*AC52+AG53*AC53)/AG54</f>
        <v>3.3333333333333335</v>
      </c>
      <c r="AQ55" s="43">
        <v>0.5</v>
      </c>
      <c r="AR55" s="46">
        <f t="shared" si="32"/>
        <v>0</v>
      </c>
      <c r="AS55" s="2">
        <f t="shared" si="33"/>
        <v>0</v>
      </c>
      <c r="AT55" s="2">
        <f t="shared" si="34"/>
        <v>0</v>
      </c>
      <c r="AU55" s="2">
        <f t="shared" si="35"/>
        <v>0</v>
      </c>
    </row>
    <row r="56" spans="1:47" ht="15.75" x14ac:dyDescent="0.25">
      <c r="A56" s="50" t="s">
        <v>26</v>
      </c>
      <c r="B56" s="50">
        <f>B55/10</f>
        <v>0.81730769230769229</v>
      </c>
      <c r="C56" s="50">
        <f>C55/10</f>
        <v>0.81923076923076921</v>
      </c>
      <c r="D56" s="50">
        <f>D55/10</f>
        <v>0.86923076923076914</v>
      </c>
      <c r="E56" s="50">
        <f>E55/10</f>
        <v>0.90576923076923088</v>
      </c>
      <c r="H56" s="50" t="s">
        <v>26</v>
      </c>
      <c r="I56" s="50">
        <f>I55/10</f>
        <v>0.90999999999999992</v>
      </c>
      <c r="J56" s="50">
        <f>J55/10</f>
        <v>0.74249999999999994</v>
      </c>
      <c r="K56" s="50">
        <f>K55/10</f>
        <v>0.745</v>
      </c>
      <c r="L56" s="50">
        <f>L55/10</f>
        <v>0.6875</v>
      </c>
      <c r="O56" s="50" t="s">
        <v>26</v>
      </c>
      <c r="P56" s="50">
        <f>P55/10</f>
        <v>0.86923076923076914</v>
      </c>
      <c r="Q56" s="50">
        <f>Q55/10</f>
        <v>0.90961538461538471</v>
      </c>
      <c r="R56" s="50">
        <f>R55/10</f>
        <v>0.75192307692307692</v>
      </c>
      <c r="S56" s="50">
        <f>S55/10</f>
        <v>0.65769230769230769</v>
      </c>
      <c r="V56" s="50" t="s">
        <v>26</v>
      </c>
      <c r="W56" s="50">
        <f>W55/10</f>
        <v>0.48571428571428565</v>
      </c>
      <c r="X56" s="50">
        <f>X55/10</f>
        <v>0.62142857142857144</v>
      </c>
      <c r="Y56" s="50">
        <f>Y55/10</f>
        <v>0.44285714285714289</v>
      </c>
      <c r="Z56" s="50">
        <f>Z55/10</f>
        <v>0.43928571428571433</v>
      </c>
      <c r="AC56" s="50" t="s">
        <v>26</v>
      </c>
      <c r="AD56" s="50">
        <f>AD55/10</f>
        <v>0.93611111111111112</v>
      </c>
      <c r="AE56" s="50">
        <f>AE55/10</f>
        <v>0.68055555555555558</v>
      </c>
      <c r="AF56" s="50">
        <f>AF55/10</f>
        <v>0.33888888888888891</v>
      </c>
      <c r="AG56" s="50">
        <f>AG55/10</f>
        <v>0.33333333333333337</v>
      </c>
      <c r="AQ56" s="43">
        <v>0</v>
      </c>
      <c r="AR56" s="46">
        <f t="shared" si="32"/>
        <v>0</v>
      </c>
      <c r="AS56" s="2">
        <f t="shared" si="33"/>
        <v>0</v>
      </c>
      <c r="AT56" s="2">
        <f t="shared" si="34"/>
        <v>0</v>
      </c>
      <c r="AU56" s="2">
        <f t="shared" si="35"/>
        <v>0</v>
      </c>
    </row>
    <row r="57" spans="1:47" ht="15.75" x14ac:dyDescent="0.25">
      <c r="AF57" s="162">
        <f>AF53/AF54</f>
        <v>0.27777777777777779</v>
      </c>
      <c r="AG57" s="162">
        <f>AG53/AG54</f>
        <v>0.5</v>
      </c>
      <c r="AQ57" s="48" t="s">
        <v>22</v>
      </c>
      <c r="AR57" s="48">
        <f>SUM(AR36:AR56)</f>
        <v>31</v>
      </c>
      <c r="AS57" s="48">
        <f>SUM(AS36:AS56)</f>
        <v>31</v>
      </c>
      <c r="AT57" s="48">
        <f>SUM(AT36:AT56)</f>
        <v>31</v>
      </c>
      <c r="AU57" s="48">
        <f>SUM(AU36:AU56)</f>
        <v>31</v>
      </c>
    </row>
    <row r="58" spans="1:47" ht="15.75" x14ac:dyDescent="0.25">
      <c r="AQ58" s="48" t="s">
        <v>25</v>
      </c>
      <c r="AR58" s="48">
        <f>(AR36*AQ36+AR37*AQ37+AR38*AQ38+AR39*AQ39+AR40*AQ40+AR41*AQ41+AR42*AQ42+AR43*AQ43+AR44*AQ44+AR45*AQ45+AR46*AQ46+AR47*AQ47+AR48*AQ48+AR49*AQ49+AR50*AQ50+AR51*AQ51+AR52*AQ52+AR53*AQ53+AR54*AQ54+AR55*AQ55+AR56*AQ56)/AR57</f>
        <v>9.4838709677419359</v>
      </c>
      <c r="AS58" s="48">
        <f>(AS36*AQ36+AS37*AQ37+AS38*AQ38+AS39*AQ39+AS40*AQ40+AS41*AQ41+AS42*AQ42+AS43*AQ43+AS44*AQ44+AS45*AQ45+AS46*AQ46+AS47*AQ47+AS48*AQ48+AS49*AQ49+AS50*AQ50+AS51*AQ51+AS52*AQ52+AS53*AQ53+AS54*AQ54+AS55*AQ55+AS56*AQ56)/AS57</f>
        <v>7.645161290322581</v>
      </c>
      <c r="AT58" s="48">
        <f>(AT36*AQ36+AT37*AQ37+AT38*AQ38+AT39*AQ39+AT40*AQ40+AT41*AQ41+AT42*AQ42+AT43*AQ43+AT44*AQ44+AT45*AQ45+AT46*AQ46+AT47*AQ47+AT48*AQ48+AT49*AQ49+AT50*AQ50+AT51*AQ51+AT52*AQ52+AT53*AQ53+AT54*AQ54+AT55*AQ55+AT56*AQ56)/AT57</f>
        <v>6.9516129032258061</v>
      </c>
      <c r="AU58" s="48">
        <f>(AU36*AQ36+AU37*AQ37+AU38*AQ38+AU39*AQ39+AU40*AQ40+AU41*AQ41+AU42*AQ42+AU43*AQ43+AU44*AQ44+AU45*AQ45+AU46*AQ46+AU47*AQ47+AU48*AQ48+AU49*AQ49+AU50*AQ50+AU51*AQ51+AU52*AQ52+AU53*AQ53+AU54*AQ54+AU55*AQ55+AU56*AQ56)/AU57</f>
        <v>7.435483870967742</v>
      </c>
    </row>
    <row r="59" spans="1:47" ht="15.75" x14ac:dyDescent="0.25">
      <c r="AQ59" s="50" t="s">
        <v>26</v>
      </c>
      <c r="AR59" s="50">
        <f>AR58/10</f>
        <v>0.94838709677419364</v>
      </c>
      <c r="AS59" s="50">
        <f>AS58/10</f>
        <v>0.76451612903225807</v>
      </c>
      <c r="AT59" s="50">
        <f>AT58/10</f>
        <v>0.69516129032258056</v>
      </c>
      <c r="AU59" s="50">
        <f>AU58/10</f>
        <v>0.74354838709677418</v>
      </c>
    </row>
  </sheetData>
  <mergeCells count="7">
    <mergeCell ref="AQ1:AW1"/>
    <mergeCell ref="A1:G1"/>
    <mergeCell ref="H1:N1"/>
    <mergeCell ref="O1:U1"/>
    <mergeCell ref="V1:AB1"/>
    <mergeCell ref="AC1:AI1"/>
    <mergeCell ref="AJ1:AP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všechny kraje</vt:lpstr>
      <vt:lpstr>shrnutí</vt:lpstr>
      <vt:lpstr>zařazení</vt:lpstr>
      <vt:lpstr>všechny kraje_reliabilita</vt:lpstr>
      <vt:lpstr>Olomoucký kraj</vt:lpstr>
      <vt:lpstr>Ol_Pearson</vt:lpstr>
      <vt:lpstr>_ověření</vt:lpstr>
      <vt:lpstr>Ol_reliabilita</vt:lpstr>
      <vt:lpstr>Praha kraj</vt:lpstr>
      <vt:lpstr>P_Pearson</vt:lpstr>
      <vt:lpstr>P_reliabilita</vt:lpstr>
      <vt:lpstr>Karlovarský kraj</vt:lpstr>
      <vt:lpstr>KK_Pearson</vt:lpstr>
      <vt:lpstr>KK_reliabilita</vt:lpstr>
      <vt:lpstr>všechny kraje_Pearson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2020-02-16T15:47:15Z</dcterms:created>
  <dcterms:modified xsi:type="dcterms:W3CDTF">2020-06-02T19:04:48Z</dcterms:modified>
</cp:coreProperties>
</file>